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R28" i="2" l="1"/>
  <c r="O28" i="2"/>
  <c r="N28" i="2"/>
  <c r="M28" i="2"/>
  <c r="L28" i="2"/>
  <c r="Q28" i="2"/>
  <c r="P28" i="2"/>
  <c r="Z28" i="15" l="1"/>
  <c r="Y28" i="15"/>
  <c r="X28" i="15"/>
  <c r="V28" i="15"/>
  <c r="U28" i="15"/>
  <c r="T28" i="15"/>
  <c r="Z27" i="15"/>
  <c r="Y27" i="15"/>
  <c r="X27" i="15"/>
  <c r="V27" i="15"/>
  <c r="U27" i="15"/>
  <c r="T27" i="15"/>
  <c r="Z26" i="15"/>
  <c r="Y26" i="15"/>
  <c r="X26" i="15"/>
  <c r="V26" i="15"/>
  <c r="U26" i="15"/>
  <c r="T26" i="15"/>
  <c r="Z25" i="15"/>
  <c r="Y25" i="15"/>
  <c r="X25" i="15"/>
  <c r="V25" i="15"/>
  <c r="U25" i="15"/>
  <c r="T25" i="15"/>
  <c r="Z24" i="15"/>
  <c r="Y24" i="15"/>
  <c r="X24" i="15"/>
  <c r="V24" i="15"/>
  <c r="U24" i="15"/>
  <c r="T24" i="15"/>
  <c r="Z23" i="15"/>
  <c r="Y23" i="15"/>
  <c r="X23" i="15"/>
  <c r="V23" i="15"/>
  <c r="U23" i="15"/>
  <c r="T23" i="15"/>
  <c r="Z22" i="15"/>
  <c r="Y22" i="15"/>
  <c r="X22" i="15"/>
  <c r="V22" i="15"/>
  <c r="U22" i="15"/>
  <c r="T22" i="15"/>
  <c r="Z21" i="15"/>
  <c r="Y21" i="15"/>
  <c r="X21" i="15"/>
  <c r="V21" i="15"/>
  <c r="U21" i="15"/>
  <c r="T21" i="15"/>
  <c r="Z20" i="15"/>
  <c r="Y20" i="15"/>
  <c r="X20" i="15"/>
  <c r="V20" i="15"/>
  <c r="U20" i="15"/>
  <c r="T20" i="15"/>
  <c r="Z19" i="15"/>
  <c r="Y19" i="15"/>
  <c r="X19" i="15"/>
  <c r="V19" i="15"/>
  <c r="U19" i="15"/>
  <c r="T19" i="15"/>
  <c r="Z18" i="15"/>
  <c r="Y18" i="15"/>
  <c r="X18" i="15"/>
  <c r="V18" i="15"/>
  <c r="U18" i="15"/>
  <c r="T18" i="15"/>
  <c r="Z17" i="15"/>
  <c r="Y17" i="15"/>
  <c r="X17" i="15"/>
  <c r="V17" i="15"/>
  <c r="U17" i="15"/>
  <c r="T17" i="15"/>
  <c r="Z16" i="15"/>
  <c r="Y16" i="15"/>
  <c r="X16" i="15"/>
  <c r="V16" i="15"/>
  <c r="U16" i="15"/>
  <c r="T16" i="15"/>
  <c r="Z15" i="15"/>
  <c r="Y15" i="15"/>
  <c r="X15" i="15"/>
  <c r="V15" i="15"/>
  <c r="U15" i="15"/>
  <c r="T15" i="15"/>
  <c r="Z14" i="15"/>
  <c r="Y14" i="15"/>
  <c r="X14" i="15"/>
  <c r="V14" i="15"/>
  <c r="U14" i="15"/>
  <c r="T14" i="15"/>
  <c r="Z13" i="15"/>
  <c r="Y13" i="15"/>
  <c r="X13" i="15"/>
  <c r="V13" i="15"/>
  <c r="U13" i="15"/>
  <c r="T13" i="15"/>
  <c r="Z12" i="15"/>
  <c r="Y12" i="15"/>
  <c r="X12" i="15"/>
  <c r="V12" i="15"/>
  <c r="U12" i="15"/>
  <c r="T12" i="15"/>
  <c r="O29" i="15" l="1"/>
  <c r="W27" i="15"/>
  <c r="W23" i="15"/>
  <c r="W19" i="15"/>
  <c r="W15" i="15"/>
  <c r="K29" i="15"/>
  <c r="G29" i="15"/>
  <c r="S28" i="15"/>
  <c r="S24" i="15"/>
  <c r="S20" i="15"/>
  <c r="S16" i="15"/>
  <c r="I52" i="14"/>
  <c r="G28" i="14"/>
  <c r="C28" i="14"/>
  <c r="E28" i="13"/>
  <c r="K28" i="13"/>
  <c r="J28" i="13"/>
  <c r="I28" i="13"/>
  <c r="G28" i="13" l="1"/>
  <c r="I28" i="14"/>
  <c r="F29" i="15"/>
  <c r="W13" i="15"/>
  <c r="W21" i="15"/>
  <c r="M29" i="15"/>
  <c r="Y29" i="15"/>
  <c r="W20" i="15"/>
  <c r="W28" i="15"/>
  <c r="H28" i="13"/>
  <c r="J28" i="14"/>
  <c r="H52" i="14"/>
  <c r="S15" i="15"/>
  <c r="S23" i="15"/>
  <c r="S22" i="15"/>
  <c r="S13" i="15"/>
  <c r="S21" i="15"/>
  <c r="C29" i="15"/>
  <c r="Z29" i="15"/>
  <c r="N29" i="15"/>
  <c r="S14" i="15"/>
  <c r="L28" i="13"/>
  <c r="D28" i="14"/>
  <c r="L28" i="14"/>
  <c r="J52" i="14"/>
  <c r="H29" i="15"/>
  <c r="W14" i="15"/>
  <c r="W22" i="15"/>
  <c r="P29" i="15"/>
  <c r="C28" i="13"/>
  <c r="E28" i="14"/>
  <c r="C52" i="14"/>
  <c r="G52" i="14"/>
  <c r="K52" i="14"/>
  <c r="I29" i="15"/>
  <c r="W17" i="15"/>
  <c r="W25" i="15"/>
  <c r="W16" i="15"/>
  <c r="W24" i="15"/>
  <c r="Q29" i="15"/>
  <c r="D28" i="13"/>
  <c r="F28" i="14"/>
  <c r="D52" i="14"/>
  <c r="L52" i="14"/>
  <c r="S19" i="15"/>
  <c r="S27" i="15"/>
  <c r="S18" i="15"/>
  <c r="S17" i="15"/>
  <c r="S25" i="15"/>
  <c r="J29" i="15"/>
  <c r="R29" i="15"/>
  <c r="K28" i="14"/>
  <c r="E52" i="14"/>
  <c r="D29" i="15"/>
  <c r="S26" i="15"/>
  <c r="F28" i="13"/>
  <c r="H28" i="14"/>
  <c r="F52" i="14"/>
  <c r="E29" i="15"/>
  <c r="L29" i="15"/>
  <c r="W18" i="15"/>
  <c r="W26" i="15"/>
  <c r="M33" i="11"/>
  <c r="U29" i="15" l="1"/>
  <c r="L33" i="11"/>
  <c r="X29" i="15"/>
  <c r="W12" i="15"/>
  <c r="W29" i="15" s="1"/>
  <c r="H33" i="11"/>
  <c r="F32" i="12"/>
  <c r="T29" i="15"/>
  <c r="S12" i="15"/>
  <c r="S29" i="15" s="1"/>
  <c r="V29" i="15"/>
  <c r="D33" i="11"/>
  <c r="N33" i="11"/>
  <c r="E33" i="11"/>
  <c r="K33" i="11"/>
  <c r="J33" i="11"/>
  <c r="I33" i="11"/>
  <c r="D32" i="12"/>
  <c r="E32" i="12"/>
  <c r="C32" i="12"/>
  <c r="G33" i="11"/>
  <c r="H32" i="12"/>
  <c r="C33" i="11"/>
  <c r="F33" i="11"/>
  <c r="G32" i="12"/>
  <c r="G18" i="10"/>
  <c r="G20" i="10"/>
  <c r="G16" i="10"/>
  <c r="G12" i="10"/>
  <c r="C27" i="10"/>
  <c r="C22" i="10"/>
  <c r="C18" i="10"/>
  <c r="G24" i="10"/>
  <c r="I28" i="10" l="1"/>
  <c r="C26" i="10"/>
  <c r="G15" i="10"/>
  <c r="G23" i="10"/>
  <c r="C23" i="10"/>
  <c r="C20" i="10"/>
  <c r="C15" i="10"/>
  <c r="C17" i="10"/>
  <c r="C24" i="10"/>
  <c r="E28" i="10"/>
  <c r="G11" i="10"/>
  <c r="C12" i="10"/>
  <c r="C19" i="10"/>
  <c r="G14" i="10"/>
  <c r="G22" i="10"/>
  <c r="J28" i="10"/>
  <c r="D28" i="10"/>
  <c r="C11" i="10"/>
  <c r="F28" i="10"/>
  <c r="C14" i="10"/>
  <c r="C21" i="10"/>
  <c r="H28" i="10"/>
  <c r="G19" i="10"/>
  <c r="G27" i="10"/>
  <c r="G26" i="10"/>
  <c r="C13" i="10"/>
  <c r="C25" i="10"/>
  <c r="C16" i="10"/>
  <c r="G13" i="10"/>
  <c r="G21" i="10"/>
  <c r="G17" i="10"/>
  <c r="G25" i="10"/>
  <c r="N28" i="9" l="1"/>
  <c r="I28" i="9"/>
  <c r="J28" i="9"/>
  <c r="G28" i="10"/>
  <c r="C28" i="10"/>
  <c r="G28" i="9"/>
  <c r="H28" i="9"/>
  <c r="K28" i="9"/>
  <c r="C28" i="9"/>
  <c r="D28" i="9"/>
  <c r="L28" i="9"/>
  <c r="E28" i="9"/>
  <c r="M28" i="9"/>
  <c r="F28" i="9"/>
  <c r="C15" i="8"/>
  <c r="G27" i="8"/>
  <c r="G24" i="8"/>
  <c r="G16" i="8"/>
  <c r="G14" i="8" l="1"/>
  <c r="G22" i="8"/>
  <c r="G18" i="8"/>
  <c r="G26" i="8"/>
  <c r="C13" i="8"/>
  <c r="C12" i="8"/>
  <c r="C20" i="8"/>
  <c r="C16" i="8"/>
  <c r="C24" i="8"/>
  <c r="G19" i="8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G28" i="3"/>
  <c r="F28" i="5"/>
  <c r="E28" i="2"/>
  <c r="C28" i="4"/>
  <c r="E28" i="5"/>
  <c r="D28" i="2"/>
  <c r="E28" i="4"/>
  <c r="D28" i="5"/>
  <c r="K28" i="2"/>
  <c r="C28" i="3"/>
  <c r="H28" i="3"/>
  <c r="D28" i="4"/>
  <c r="G28" i="5"/>
  <c r="J28" i="2"/>
  <c r="E28" i="3"/>
  <c r="F28" i="4"/>
  <c r="J28" i="5"/>
  <c r="I28" i="2"/>
  <c r="D28" i="3"/>
  <c r="H28" i="4"/>
  <c r="I28" i="5"/>
  <c r="H28" i="2"/>
  <c r="I28" i="3"/>
  <c r="G28" i="4"/>
  <c r="H28" i="5"/>
  <c r="G28" i="2"/>
  <c r="C28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 l="1"/>
  <c r="L28" i="4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<sst xmlns="http://schemas.openxmlformats.org/spreadsheetml/2006/main" count="673" uniqueCount="123">
  <si>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</si>
  <si>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</si>
  <si>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</si>
  <si>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</si>
  <si>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</si>
  <si>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</si>
  <si>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</si>
  <si>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</si>
  <si>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</si>
  <si>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</si>
  <si>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</si>
  <si>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</si>
  <si>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</si>
  <si>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</si>
  <si>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</si>
  <si>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</si>
  <si>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</si>
  <si>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</si>
  <si>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</si>
  <si>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</si>
  <si>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</si>
  <si>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</si>
  <si>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</si>
  <si>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</si>
  <si>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</si>
  <si>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</si>
  <si>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</si>
  <si>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</si>
  <si>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</si>
  <si>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</si>
  <si>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</si>
  <si>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</si>
  <si>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</si>
  <si>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</si>
  <si>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</si>
  <si>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</si>
  <si>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</si>
  <si>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</si>
  <si>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</si>
  <si>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</si>
  <si>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</si>
  <si>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</si>
  <si>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</si>
  <si>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</si>
  <si>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</si>
  <si>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</si>
  <si>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</si>
  <si>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</si>
  <si>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</si>
  <si>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</si>
  <si>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</si>
  <si>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</si>
  <si>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</si>
  <si>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</si>
  <si>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</si>
  <si>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</si>
  <si>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</si>
  <si>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</si>
  <si>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</si>
  <si>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</si>
  <si>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</si>
  <si>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</si>
  <si>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</si>
  <si>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</si>
  <si>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</si>
  <si>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</si>
  <si>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</si>
  <si>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</si>
  <si>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</si>
  <si>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</si>
  <si>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</si>
  <si>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</si>
  <si>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</si>
  <si>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</si>
  <si>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</si>
  <si>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</si>
  <si>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</si>
  <si>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</si>
  <si>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</si>
  <si>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</si>
  <si>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</si>
  <si>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</si>
  <si>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</si>
  <si>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</si>
  <si>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</si>
  <si>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</si>
  <si>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</si>
  <si>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</si>
  <si>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</si>
  <si>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</si>
  <si>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</si>
  <si>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</si>
  <si>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</si>
  <si>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</si>
  <si>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</si>
  <si>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</si>
  <si>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</si>
  <si>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</si>
  <si>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</si>
  <si>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</si>
  <si>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</si>
  <si>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</si>
  <si>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</si>
  <si>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</si>
  <si>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</si>
  <si>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</si>
  <si>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</si>
  <si>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</si>
  <si>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</si>
  <si>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>2º Trimestre 2018</t>
  </si>
  <si>
    <t>2º Trimestre 2019</t>
  </si>
  <si>
    <t>Evolución de las Denuncias Recibidas  
2º Trimestre 2019/2º Trimestre 2018</t>
  </si>
  <si>
    <t>Evolución 
2º Trimestre 2019/2º Trimestre 2018</t>
  </si>
  <si>
    <t>2º Trimestre 2018
Con Imposición de medidas</t>
  </si>
  <si>
    <t>2º Trimestre 2018
Sin Imposicion de Medidas</t>
  </si>
  <si>
    <t>2º Trimestre 2019
Con Imposición de medidas</t>
  </si>
  <si>
    <t>2º Trimestre 2019
Sin Imposicion de Medidas</t>
  </si>
  <si>
    <t>Evolución
2º Trimestre 2019/2º Trimestre 2018
Con Imposición de medidas</t>
  </si>
  <si>
    <t>Evolución
2º Trimestre 2019/2º Trimestre 2018
Sin Imposición de medidas</t>
  </si>
  <si>
    <t>2º Trimestre  2018</t>
  </si>
  <si>
    <t>2º Trimestre  2019</t>
  </si>
  <si>
    <t xml:space="preserve">2º Trimestre 2018
</t>
  </si>
  <si>
    <t xml:space="preserve">2º Trimestre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</si>
</sst>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8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/>
    </xf>
    <xf numFmtId="0" fontId="0" fillId="2" borderId="0" xfId="0" applyFill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"/>
    <xf numFmtId="164" fontId="9" fillId="0" borderId="2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1" applyAlignment="1">
      <alignment vertical="center"/>
    </xf>
    <xf numFmtId="0" fontId="4" fillId="0" borderId="0" xfId="1"/>
    <xf numFmtId="0" fontId="11" fillId="0" borderId="0" xfId="0" applyFont="1"/>
    <xf numFmtId="0" fontId="5" fillId="0" borderId="0" xfId="1" applyFont="1" applyAlignment="1">
      <alignment horizontal="left" vertical="center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Border="1" applyAlignment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2º TRIMESTRE DE 2019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2º TRIMESTRE DE 2019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2º TRIMESTRE DE 2019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2º TRIMESTRE DE 2019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2º TRIMESTRE DE 2019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276226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291781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        2º TRIMESTRE DE 2019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2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2º TRIMESTRE DE 2019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380999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667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2º TRIMESTRE DE 2019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2º TRIMESTRE DE 2019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819151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834706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2º TRIMESTRE DE 2019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2º TRIMESTRE DE 2019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 2º TRIMESTRE DE 2019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1"/>
  <sheetViews>
    <sheetView tabSelected="1" workbookViewId="0"/>
  </sheetViews>
  <sheetFormatPr baseColWidth="10" defaultRowHeight="12.75" x14ac:dyDescent="0.2"/>
  <sheetData>
    <row r="16" spans="2:6" ht="14.25" x14ac:dyDescent="0.2">
      <c r="B16" s="27" t="s">
        <v>1</v>
      </c>
      <c r="C16" s="27"/>
      <c r="D16" s="27"/>
      <c r="E16" s="27"/>
      <c r="F16" s="27"/>
    </row>
    <row r="17" spans="2:12" ht="14.25" x14ac:dyDescent="0.2">
      <c r="B17" s="27" t="s">
        <v>103</v>
      </c>
      <c r="C17" s="27"/>
      <c r="D17" s="27"/>
      <c r="E17" s="27"/>
      <c r="F17" s="1"/>
    </row>
    <row r="18" spans="2:12" ht="14.25" x14ac:dyDescent="0.2">
      <c r="B18" s="27" t="s">
        <v>104</v>
      </c>
      <c r="C18" s="27"/>
      <c r="D18" s="27"/>
      <c r="E18" s="27"/>
      <c r="F18" s="1"/>
    </row>
    <row r="19" spans="2:12" ht="14.25" x14ac:dyDescent="0.2">
      <c r="B19" s="27" t="s">
        <v>105</v>
      </c>
      <c r="C19" s="27"/>
      <c r="D19" s="27"/>
      <c r="E19" s="27"/>
      <c r="F19" s="1"/>
    </row>
    <row r="20" spans="2:12" ht="14.25" x14ac:dyDescent="0.2">
      <c r="B20" s="27" t="s">
        <v>106</v>
      </c>
      <c r="C20" s="27"/>
      <c r="D20" s="27"/>
      <c r="E20" s="27"/>
      <c r="F20" s="1"/>
    </row>
    <row r="21" spans="2:12" ht="14.25" x14ac:dyDescent="0.2">
      <c r="B21" s="21" t="s">
        <v>107</v>
      </c>
      <c r="C21" s="21"/>
      <c r="D21" s="21"/>
      <c r="E21" s="21"/>
      <c r="F21" s="1"/>
    </row>
    <row r="22" spans="2:12" ht="14.25" x14ac:dyDescent="0.2">
      <c r="B22" s="3"/>
      <c r="C22" s="3"/>
      <c r="D22" s="3"/>
      <c r="E22" s="3"/>
      <c r="F22" s="3"/>
      <c r="G22" s="4"/>
      <c r="H22" s="4"/>
      <c r="I22" s="4"/>
    </row>
    <row r="23" spans="2:12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12" ht="15" customHeight="1" x14ac:dyDescent="0.2">
      <c r="B24" s="27" t="s">
        <v>61</v>
      </c>
      <c r="C24" s="27"/>
      <c r="D24" s="27"/>
      <c r="E24" s="27"/>
      <c r="F24" s="27"/>
      <c r="G24" s="27"/>
      <c r="H24" s="27"/>
      <c r="I24" s="27"/>
    </row>
    <row r="25" spans="2:12" ht="14.25" x14ac:dyDescent="0.2">
      <c r="B25" s="27" t="s">
        <v>66</v>
      </c>
      <c r="C25" s="27"/>
      <c r="D25" s="27"/>
      <c r="E25" s="27"/>
      <c r="F25" s="27"/>
      <c r="G25" s="27"/>
      <c r="H25" s="27"/>
      <c r="I25" s="27"/>
    </row>
    <row r="26" spans="2:12" ht="14.25" x14ac:dyDescent="0.2">
      <c r="B26" s="27" t="s">
        <v>67</v>
      </c>
      <c r="C26" s="27"/>
      <c r="D26" s="27"/>
      <c r="E26" s="27"/>
      <c r="F26" s="27"/>
      <c r="G26" s="27"/>
      <c r="H26" s="27"/>
      <c r="I26" s="27"/>
    </row>
    <row r="27" spans="2:12" ht="14.25" x14ac:dyDescent="0.2">
      <c r="B27" s="27" t="s">
        <v>0</v>
      </c>
      <c r="C27" s="27"/>
      <c r="D27" s="27"/>
      <c r="E27" s="27"/>
      <c r="F27" s="27"/>
      <c r="G27" s="27"/>
      <c r="H27" s="27"/>
      <c r="I27" s="27"/>
    </row>
    <row r="28" spans="2:12" ht="14.25" x14ac:dyDescent="0.2">
      <c r="B28" s="27" t="s">
        <v>108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4.25" x14ac:dyDescent="0.2">
      <c r="B29" s="27" t="s">
        <v>91</v>
      </c>
      <c r="C29" s="27"/>
      <c r="D29" s="27"/>
      <c r="E29" s="27"/>
      <c r="F29" s="27"/>
      <c r="G29" s="27"/>
      <c r="H29" s="27"/>
      <c r="I29" s="27"/>
    </row>
    <row r="30" spans="2:12" ht="14.25" x14ac:dyDescent="0.2">
      <c r="B30" s="27" t="s">
        <v>92</v>
      </c>
      <c r="C30" s="27"/>
      <c r="D30" s="27"/>
      <c r="E30" s="27"/>
      <c r="F30" s="27"/>
      <c r="G30" s="27"/>
      <c r="H30" s="27"/>
      <c r="I30" s="27"/>
    </row>
    <row r="31" spans="2:12" ht="14.25" x14ac:dyDescent="0.2">
      <c r="B31" s="27" t="s">
        <v>102</v>
      </c>
      <c r="C31" s="27"/>
      <c r="D31" s="27"/>
      <c r="E31" s="27"/>
      <c r="F31" s="27"/>
      <c r="G31" s="27"/>
      <c r="H31" s="27"/>
      <c r="I31" s="27"/>
    </row>
  </sheetData>
  <mergeCells count="17"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  <mergeCell ref="B31:I31"/>
    <mergeCell ref="B24:I24"/>
    <mergeCell ref="B26:I26"/>
    <mergeCell ref="B30:I30"/>
    <mergeCell ref="B28:L28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8" t="s">
        <v>119</v>
      </c>
      <c r="D9" s="29"/>
      <c r="E9" s="29"/>
      <c r="F9" s="29"/>
      <c r="G9" s="28" t="s">
        <v>120</v>
      </c>
      <c r="H9" s="29"/>
      <c r="I9" s="29"/>
      <c r="J9" s="29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14</v>
      </c>
      <c r="D11" s="24">
        <v>11</v>
      </c>
      <c r="E11" s="24">
        <v>3</v>
      </c>
      <c r="F11" s="24">
        <v>10</v>
      </c>
      <c r="G11" s="12">
        <f>SUM(H11:I11)</f>
        <v>13</v>
      </c>
      <c r="H11" s="24">
        <v>12</v>
      </c>
      <c r="I11" s="24">
        <v>1</v>
      </c>
      <c r="J11" s="24">
        <v>9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2</v>
      </c>
      <c r="D12" s="24">
        <v>2</v>
      </c>
      <c r="E12" s="24">
        <v>0</v>
      </c>
      <c r="F12" s="24">
        <v>2</v>
      </c>
      <c r="G12" s="12">
        <f t="shared" ref="G12:G27" si="1">SUM(H12:I12)</f>
        <v>2</v>
      </c>
      <c r="H12" s="24">
        <v>2</v>
      </c>
      <c r="I12" s="24">
        <v>0</v>
      </c>
      <c r="J12" s="24">
        <v>1</v>
      </c>
    </row>
    <row r="13" spans="2:10" ht="20.100000000000001" customHeight="1" thickBot="1" x14ac:dyDescent="0.25">
      <c r="B13" s="6" t="s">
        <v>4</v>
      </c>
      <c r="C13" s="12">
        <f t="shared" si="0"/>
        <v>5</v>
      </c>
      <c r="D13" s="24">
        <v>5</v>
      </c>
      <c r="E13" s="24">
        <v>0</v>
      </c>
      <c r="F13" s="24">
        <v>2</v>
      </c>
      <c r="G13" s="12">
        <f t="shared" si="1"/>
        <v>1</v>
      </c>
      <c r="H13" s="24">
        <v>1</v>
      </c>
      <c r="I13" s="24">
        <v>0</v>
      </c>
      <c r="J13" s="24">
        <v>1</v>
      </c>
    </row>
    <row r="14" spans="2:10" ht="20.100000000000001" customHeight="1" thickBot="1" x14ac:dyDescent="0.25">
      <c r="B14" s="6" t="s">
        <v>5</v>
      </c>
      <c r="C14" s="12">
        <f t="shared" si="0"/>
        <v>5</v>
      </c>
      <c r="D14" s="24">
        <v>5</v>
      </c>
      <c r="E14" s="24">
        <v>0</v>
      </c>
      <c r="F14" s="24">
        <v>4</v>
      </c>
      <c r="G14" s="12">
        <f t="shared" si="1"/>
        <v>4</v>
      </c>
      <c r="H14" s="24">
        <v>4</v>
      </c>
      <c r="I14" s="24">
        <v>0</v>
      </c>
      <c r="J14" s="24">
        <v>4</v>
      </c>
    </row>
    <row r="15" spans="2:10" ht="20.100000000000001" customHeight="1" thickBot="1" x14ac:dyDescent="0.25">
      <c r="B15" s="6" t="s">
        <v>6</v>
      </c>
      <c r="C15" s="12">
        <f t="shared" si="0"/>
        <v>8</v>
      </c>
      <c r="D15" s="24">
        <v>8</v>
      </c>
      <c r="E15" s="24">
        <v>0</v>
      </c>
      <c r="F15" s="24">
        <v>7</v>
      </c>
      <c r="G15" s="12">
        <f t="shared" si="1"/>
        <v>16</v>
      </c>
      <c r="H15" s="24">
        <v>16</v>
      </c>
      <c r="I15" s="24">
        <v>0</v>
      </c>
      <c r="J15" s="24">
        <v>16</v>
      </c>
    </row>
    <row r="16" spans="2:10" ht="20.100000000000001" customHeight="1" thickBot="1" x14ac:dyDescent="0.25">
      <c r="B16" s="6" t="s">
        <v>7</v>
      </c>
      <c r="C16" s="12">
        <f t="shared" si="0"/>
        <v>2</v>
      </c>
      <c r="D16" s="24">
        <v>2</v>
      </c>
      <c r="E16" s="24">
        <v>0</v>
      </c>
      <c r="F16" s="24">
        <v>1</v>
      </c>
      <c r="G16" s="12">
        <f t="shared" si="1"/>
        <v>3</v>
      </c>
      <c r="H16" s="24">
        <v>3</v>
      </c>
      <c r="I16" s="24">
        <v>0</v>
      </c>
      <c r="J16" s="24">
        <v>3</v>
      </c>
    </row>
    <row r="17" spans="2:10" ht="20.100000000000001" customHeight="1" thickBot="1" x14ac:dyDescent="0.25">
      <c r="B17" s="6" t="s">
        <v>8</v>
      </c>
      <c r="C17" s="12">
        <f t="shared" si="0"/>
        <v>0</v>
      </c>
      <c r="D17" s="24">
        <v>0</v>
      </c>
      <c r="E17" s="24">
        <v>0</v>
      </c>
      <c r="F17" s="24">
        <v>0</v>
      </c>
      <c r="G17" s="12">
        <f t="shared" si="1"/>
        <v>6</v>
      </c>
      <c r="H17" s="24">
        <v>6</v>
      </c>
      <c r="I17" s="24">
        <v>0</v>
      </c>
      <c r="J17" s="24">
        <v>4</v>
      </c>
    </row>
    <row r="18" spans="2:10" ht="20.100000000000001" customHeight="1" thickBot="1" x14ac:dyDescent="0.25">
      <c r="B18" s="6" t="s">
        <v>9</v>
      </c>
      <c r="C18" s="12">
        <f t="shared" si="0"/>
        <v>3</v>
      </c>
      <c r="D18" s="24">
        <v>3</v>
      </c>
      <c r="E18" s="24">
        <v>0</v>
      </c>
      <c r="F18" s="24">
        <v>3</v>
      </c>
      <c r="G18" s="12">
        <f t="shared" si="1"/>
        <v>1</v>
      </c>
      <c r="H18" s="24">
        <v>1</v>
      </c>
      <c r="I18" s="24">
        <v>0</v>
      </c>
      <c r="J18" s="24">
        <v>1</v>
      </c>
    </row>
    <row r="19" spans="2:10" ht="20.100000000000001" customHeight="1" thickBot="1" x14ac:dyDescent="0.25">
      <c r="B19" s="6" t="s">
        <v>10</v>
      </c>
      <c r="C19" s="12">
        <f t="shared" si="0"/>
        <v>5</v>
      </c>
      <c r="D19" s="24">
        <v>5</v>
      </c>
      <c r="E19" s="24">
        <v>0</v>
      </c>
      <c r="F19" s="24">
        <v>5</v>
      </c>
      <c r="G19" s="12">
        <f t="shared" si="1"/>
        <v>8</v>
      </c>
      <c r="H19" s="24">
        <v>8</v>
      </c>
      <c r="I19" s="24">
        <v>0</v>
      </c>
      <c r="J19" s="24">
        <v>6</v>
      </c>
    </row>
    <row r="20" spans="2:10" ht="20.100000000000001" customHeight="1" thickBot="1" x14ac:dyDescent="0.25">
      <c r="B20" s="6" t="s">
        <v>11</v>
      </c>
      <c r="C20" s="12">
        <f t="shared" si="0"/>
        <v>8</v>
      </c>
      <c r="D20" s="24">
        <v>8</v>
      </c>
      <c r="E20" s="24">
        <v>0</v>
      </c>
      <c r="F20" s="24">
        <v>6</v>
      </c>
      <c r="G20" s="12">
        <f t="shared" si="1"/>
        <v>9</v>
      </c>
      <c r="H20" s="24">
        <v>9</v>
      </c>
      <c r="I20" s="24">
        <v>0</v>
      </c>
      <c r="J20" s="24">
        <v>6</v>
      </c>
    </row>
    <row r="21" spans="2:10" ht="20.100000000000001" customHeight="1" thickBot="1" x14ac:dyDescent="0.25">
      <c r="B21" s="6" t="s">
        <v>12</v>
      </c>
      <c r="C21" s="12">
        <f t="shared" si="0"/>
        <v>2</v>
      </c>
      <c r="D21" s="24">
        <v>1</v>
      </c>
      <c r="E21" s="24">
        <v>1</v>
      </c>
      <c r="F21" s="24">
        <v>0</v>
      </c>
      <c r="G21" s="12">
        <f t="shared" si="1"/>
        <v>1</v>
      </c>
      <c r="H21" s="24">
        <v>1</v>
      </c>
      <c r="I21" s="24">
        <v>0</v>
      </c>
      <c r="J21" s="24">
        <v>1</v>
      </c>
    </row>
    <row r="22" spans="2:10" ht="20.100000000000001" customHeight="1" thickBot="1" x14ac:dyDescent="0.25">
      <c r="B22" s="6" t="s">
        <v>13</v>
      </c>
      <c r="C22" s="12">
        <f t="shared" si="0"/>
        <v>2</v>
      </c>
      <c r="D22" s="24">
        <v>2</v>
      </c>
      <c r="E22" s="24">
        <v>0</v>
      </c>
      <c r="F22" s="24">
        <v>2</v>
      </c>
      <c r="G22" s="12">
        <f t="shared" si="1"/>
        <v>4</v>
      </c>
      <c r="H22" s="24">
        <v>3</v>
      </c>
      <c r="I22" s="24">
        <v>1</v>
      </c>
      <c r="J22" s="24">
        <v>2</v>
      </c>
    </row>
    <row r="23" spans="2:10" ht="20.100000000000001" customHeight="1" thickBot="1" x14ac:dyDescent="0.25">
      <c r="B23" s="6" t="s">
        <v>14</v>
      </c>
      <c r="C23" s="12">
        <f t="shared" si="0"/>
        <v>6</v>
      </c>
      <c r="D23" s="24">
        <v>6</v>
      </c>
      <c r="E23" s="24">
        <v>0</v>
      </c>
      <c r="F23" s="24">
        <v>5</v>
      </c>
      <c r="G23" s="12">
        <f t="shared" si="1"/>
        <v>4</v>
      </c>
      <c r="H23" s="24">
        <v>4</v>
      </c>
      <c r="I23" s="24">
        <v>0</v>
      </c>
      <c r="J23" s="24">
        <v>3</v>
      </c>
    </row>
    <row r="24" spans="2:10" ht="20.100000000000001" customHeight="1" thickBot="1" x14ac:dyDescent="0.25">
      <c r="B24" s="6" t="s">
        <v>15</v>
      </c>
      <c r="C24" s="12">
        <f t="shared" si="0"/>
        <v>6</v>
      </c>
      <c r="D24" s="24">
        <v>6</v>
      </c>
      <c r="E24" s="24">
        <v>0</v>
      </c>
      <c r="F24" s="24">
        <v>6</v>
      </c>
      <c r="G24" s="12">
        <f t="shared" si="1"/>
        <v>3</v>
      </c>
      <c r="H24" s="24">
        <v>3</v>
      </c>
      <c r="I24" s="24">
        <v>0</v>
      </c>
      <c r="J24" s="24">
        <v>3</v>
      </c>
    </row>
    <row r="25" spans="2:10" ht="20.100000000000001" customHeight="1" thickBot="1" x14ac:dyDescent="0.25">
      <c r="B25" s="6" t="s">
        <v>16</v>
      </c>
      <c r="C25" s="12">
        <f t="shared" si="0"/>
        <v>0</v>
      </c>
      <c r="D25" s="24">
        <v>0</v>
      </c>
      <c r="E25" s="24">
        <v>0</v>
      </c>
      <c r="F25" s="24">
        <v>0</v>
      </c>
      <c r="G25" s="12">
        <f t="shared" si="1"/>
        <v>1</v>
      </c>
      <c r="H25" s="24">
        <v>1</v>
      </c>
      <c r="I25" s="24">
        <v>0</v>
      </c>
      <c r="J25" s="24">
        <v>1</v>
      </c>
    </row>
    <row r="26" spans="2:10" ht="20.100000000000001" customHeight="1" thickBot="1" x14ac:dyDescent="0.25">
      <c r="B26" s="7" t="s">
        <v>17</v>
      </c>
      <c r="C26" s="12">
        <f t="shared" si="0"/>
        <v>0</v>
      </c>
      <c r="D26" s="24">
        <v>0</v>
      </c>
      <c r="E26" s="24">
        <v>0</v>
      </c>
      <c r="F26" s="24">
        <v>0</v>
      </c>
      <c r="G26" s="12">
        <f t="shared" si="1"/>
        <v>4</v>
      </c>
      <c r="H26" s="24">
        <v>4</v>
      </c>
      <c r="I26" s="24">
        <v>0</v>
      </c>
      <c r="J26" s="24">
        <v>3</v>
      </c>
    </row>
    <row r="27" spans="2:10" ht="20.100000000000001" customHeight="1" thickBot="1" x14ac:dyDescent="0.25">
      <c r="B27" s="8" t="s">
        <v>18</v>
      </c>
      <c r="C27" s="12">
        <f t="shared" si="0"/>
        <v>3</v>
      </c>
      <c r="D27" s="24">
        <v>3</v>
      </c>
      <c r="E27" s="24">
        <v>0</v>
      </c>
      <c r="F27" s="24">
        <v>3</v>
      </c>
      <c r="G27" s="12">
        <f t="shared" si="1"/>
        <v>0</v>
      </c>
      <c r="H27" s="24">
        <v>0</v>
      </c>
      <c r="I27" s="24">
        <v>0</v>
      </c>
      <c r="J27" s="24">
        <v>0</v>
      </c>
    </row>
    <row r="28" spans="2:10" ht="20.100000000000001" customHeight="1" thickBot="1" x14ac:dyDescent="0.25">
      <c r="B28" s="9" t="s">
        <v>19</v>
      </c>
      <c r="C28" s="13">
        <f>SUM(C11:C27)</f>
        <v>71</v>
      </c>
      <c r="D28" s="13">
        <f t="shared" ref="D28:J28" si="2">SUM(D11:D27)</f>
        <v>67</v>
      </c>
      <c r="E28" s="13">
        <f t="shared" si="2"/>
        <v>4</v>
      </c>
      <c r="F28" s="13">
        <f t="shared" si="2"/>
        <v>56</v>
      </c>
      <c r="G28" s="13">
        <f t="shared" si="2"/>
        <v>80</v>
      </c>
      <c r="H28" s="13">
        <f t="shared" si="2"/>
        <v>78</v>
      </c>
      <c r="I28" s="13">
        <f t="shared" si="2"/>
        <v>2</v>
      </c>
      <c r="J28" s="13">
        <f t="shared" si="2"/>
        <v>64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28" t="s">
        <v>112</v>
      </c>
      <c r="D32" s="29"/>
      <c r="E32" s="29"/>
      <c r="F32" s="29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-7.1428571428571425E-2</v>
      </c>
      <c r="D34" s="15">
        <f>IF(D11=0,"-",IF(H11=0,"-",(H11-D11)/D11))</f>
        <v>9.0909090909090912E-2</v>
      </c>
      <c r="E34" s="15">
        <f>IF(E11=0,"-",IF(I11=0,"-",(I11-E11)/E11))</f>
        <v>-0.66666666666666663</v>
      </c>
      <c r="F34" s="15">
        <f>IF(F11=0,"-",IF(J11=0,"-",(J11-F11)/F11))</f>
        <v>-0.1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0</v>
      </c>
      <c r="D35" s="15">
        <f t="shared" si="3"/>
        <v>0</v>
      </c>
      <c r="E35" s="15" t="str">
        <f t="shared" si="3"/>
        <v>-</v>
      </c>
      <c r="F35" s="15">
        <f t="shared" si="3"/>
        <v>-0.5</v>
      </c>
    </row>
    <row r="36" spans="2:6" ht="20.100000000000001" customHeight="1" thickBot="1" x14ac:dyDescent="0.25">
      <c r="B36" s="6" t="s">
        <v>4</v>
      </c>
      <c r="C36" s="15">
        <f t="shared" si="3"/>
        <v>-0.8</v>
      </c>
      <c r="D36" s="15">
        <f t="shared" si="3"/>
        <v>-0.8</v>
      </c>
      <c r="E36" s="15" t="str">
        <f t="shared" si="3"/>
        <v>-</v>
      </c>
      <c r="F36" s="15">
        <f t="shared" si="3"/>
        <v>-0.5</v>
      </c>
    </row>
    <row r="37" spans="2:6" ht="20.100000000000001" customHeight="1" thickBot="1" x14ac:dyDescent="0.25">
      <c r="B37" s="6" t="s">
        <v>5</v>
      </c>
      <c r="C37" s="15">
        <f t="shared" si="3"/>
        <v>-0.2</v>
      </c>
      <c r="D37" s="15">
        <f t="shared" si="3"/>
        <v>-0.2</v>
      </c>
      <c r="E37" s="15" t="str">
        <f t="shared" si="3"/>
        <v>-</v>
      </c>
      <c r="F37" s="15">
        <f t="shared" si="3"/>
        <v>0</v>
      </c>
    </row>
    <row r="38" spans="2:6" ht="20.100000000000001" customHeight="1" thickBot="1" x14ac:dyDescent="0.25">
      <c r="B38" s="6" t="s">
        <v>6</v>
      </c>
      <c r="C38" s="15">
        <f t="shared" si="3"/>
        <v>1</v>
      </c>
      <c r="D38" s="15">
        <f t="shared" si="3"/>
        <v>1</v>
      </c>
      <c r="E38" s="15" t="str">
        <f t="shared" si="3"/>
        <v>-</v>
      </c>
      <c r="F38" s="15">
        <f t="shared" si="3"/>
        <v>1.2857142857142858</v>
      </c>
    </row>
    <row r="39" spans="2:6" ht="20.100000000000001" customHeight="1" thickBot="1" x14ac:dyDescent="0.25">
      <c r="B39" s="6" t="s">
        <v>7</v>
      </c>
      <c r="C39" s="15">
        <f t="shared" si="3"/>
        <v>0.5</v>
      </c>
      <c r="D39" s="15">
        <f t="shared" si="3"/>
        <v>0.5</v>
      </c>
      <c r="E39" s="15" t="str">
        <f t="shared" si="3"/>
        <v>-</v>
      </c>
      <c r="F39" s="15">
        <f t="shared" si="3"/>
        <v>2</v>
      </c>
    </row>
    <row r="40" spans="2:6" ht="20.100000000000001" customHeight="1" thickBot="1" x14ac:dyDescent="0.25">
      <c r="B40" s="6" t="s">
        <v>8</v>
      </c>
      <c r="C40" s="15" t="str">
        <f t="shared" si="3"/>
        <v>-</v>
      </c>
      <c r="D40" s="15" t="str">
        <f t="shared" si="3"/>
        <v>-</v>
      </c>
      <c r="E40" s="15" t="str">
        <f t="shared" si="3"/>
        <v>-</v>
      </c>
      <c r="F40" s="15" t="str">
        <f t="shared" si="3"/>
        <v>-</v>
      </c>
    </row>
    <row r="41" spans="2:6" ht="20.100000000000001" customHeight="1" thickBot="1" x14ac:dyDescent="0.25">
      <c r="B41" s="6" t="s">
        <v>9</v>
      </c>
      <c r="C41" s="15">
        <f t="shared" si="3"/>
        <v>-0.66666666666666663</v>
      </c>
      <c r="D41" s="15">
        <f t="shared" si="3"/>
        <v>-0.66666666666666663</v>
      </c>
      <c r="E41" s="15" t="str">
        <f t="shared" si="3"/>
        <v>-</v>
      </c>
      <c r="F41" s="15">
        <f t="shared" si="3"/>
        <v>-0.66666666666666663</v>
      </c>
    </row>
    <row r="42" spans="2:6" ht="20.100000000000001" customHeight="1" thickBot="1" x14ac:dyDescent="0.25">
      <c r="B42" s="6" t="s">
        <v>10</v>
      </c>
      <c r="C42" s="15">
        <f t="shared" si="3"/>
        <v>0.6</v>
      </c>
      <c r="D42" s="15">
        <f t="shared" si="3"/>
        <v>0.6</v>
      </c>
      <c r="E42" s="15" t="str">
        <f t="shared" si="3"/>
        <v>-</v>
      </c>
      <c r="F42" s="15">
        <f t="shared" si="3"/>
        <v>0.2</v>
      </c>
    </row>
    <row r="43" spans="2:6" ht="20.100000000000001" customHeight="1" thickBot="1" x14ac:dyDescent="0.25">
      <c r="B43" s="6" t="s">
        <v>11</v>
      </c>
      <c r="C43" s="15">
        <f t="shared" si="3"/>
        <v>0.125</v>
      </c>
      <c r="D43" s="15">
        <f t="shared" si="3"/>
        <v>0.125</v>
      </c>
      <c r="E43" s="15" t="str">
        <f t="shared" si="3"/>
        <v>-</v>
      </c>
      <c r="F43" s="15">
        <f t="shared" si="3"/>
        <v>0</v>
      </c>
    </row>
    <row r="44" spans="2:6" ht="20.100000000000001" customHeight="1" thickBot="1" x14ac:dyDescent="0.25">
      <c r="B44" s="6" t="s">
        <v>12</v>
      </c>
      <c r="C44" s="15">
        <f t="shared" si="3"/>
        <v>-0.5</v>
      </c>
      <c r="D44" s="15">
        <f t="shared" si="3"/>
        <v>0</v>
      </c>
      <c r="E44" s="15" t="str">
        <f t="shared" si="3"/>
        <v>-</v>
      </c>
      <c r="F44" s="15" t="str">
        <f t="shared" si="3"/>
        <v>-</v>
      </c>
    </row>
    <row r="45" spans="2:6" ht="20.100000000000001" customHeight="1" thickBot="1" x14ac:dyDescent="0.25">
      <c r="B45" s="6" t="s">
        <v>13</v>
      </c>
      <c r="C45" s="15">
        <f t="shared" si="3"/>
        <v>1</v>
      </c>
      <c r="D45" s="15">
        <f t="shared" si="3"/>
        <v>0.5</v>
      </c>
      <c r="E45" s="15" t="str">
        <f t="shared" si="3"/>
        <v>-</v>
      </c>
      <c r="F45" s="15">
        <f t="shared" si="3"/>
        <v>0</v>
      </c>
    </row>
    <row r="46" spans="2:6" ht="20.100000000000001" customHeight="1" thickBot="1" x14ac:dyDescent="0.25">
      <c r="B46" s="6" t="s">
        <v>14</v>
      </c>
      <c r="C46" s="15">
        <f t="shared" si="3"/>
        <v>-0.33333333333333331</v>
      </c>
      <c r="D46" s="15">
        <f t="shared" si="3"/>
        <v>-0.33333333333333331</v>
      </c>
      <c r="E46" s="15" t="str">
        <f t="shared" si="3"/>
        <v>-</v>
      </c>
      <c r="F46" s="15">
        <f t="shared" si="3"/>
        <v>-0.4</v>
      </c>
    </row>
    <row r="47" spans="2:6" ht="20.100000000000001" customHeight="1" thickBot="1" x14ac:dyDescent="0.25">
      <c r="B47" s="6" t="s">
        <v>15</v>
      </c>
      <c r="C47" s="15">
        <f t="shared" si="3"/>
        <v>-0.5</v>
      </c>
      <c r="D47" s="15">
        <f t="shared" si="3"/>
        <v>-0.5</v>
      </c>
      <c r="E47" s="15" t="str">
        <f t="shared" si="3"/>
        <v>-</v>
      </c>
      <c r="F47" s="15">
        <f t="shared" si="3"/>
        <v>-0.5</v>
      </c>
    </row>
    <row r="48" spans="2:6" ht="20.100000000000001" customHeight="1" thickBot="1" x14ac:dyDescent="0.25">
      <c r="B48" s="6" t="s">
        <v>16</v>
      </c>
      <c r="C48" s="15" t="str">
        <f t="shared" si="3"/>
        <v>-</v>
      </c>
      <c r="D48" s="15" t="str">
        <f t="shared" si="3"/>
        <v>-</v>
      </c>
      <c r="E48" s="15" t="str">
        <f t="shared" si="3"/>
        <v>-</v>
      </c>
      <c r="F48" s="15" t="str">
        <f t="shared" si="3"/>
        <v>-</v>
      </c>
    </row>
    <row r="49" spans="2:6" ht="20.100000000000001" customHeight="1" thickBot="1" x14ac:dyDescent="0.25">
      <c r="B49" s="7" t="s">
        <v>17</v>
      </c>
      <c r="C49" s="15" t="str">
        <f t="shared" si="3"/>
        <v>-</v>
      </c>
      <c r="D49" s="15" t="str">
        <f t="shared" si="3"/>
        <v>-</v>
      </c>
      <c r="E49" s="15" t="str">
        <f t="shared" si="3"/>
        <v>-</v>
      </c>
      <c r="F49" s="15" t="str">
        <f t="shared" si="3"/>
        <v>-</v>
      </c>
    </row>
    <row r="50" spans="2:6" ht="20.100000000000001" customHeight="1" thickBot="1" x14ac:dyDescent="0.25">
      <c r="B50" s="8" t="s">
        <v>18</v>
      </c>
      <c r="C50" s="15" t="str">
        <f t="shared" si="3"/>
        <v>-</v>
      </c>
      <c r="D50" s="15" t="str">
        <f t="shared" si="3"/>
        <v>-</v>
      </c>
      <c r="E50" s="15" t="str">
        <f t="shared" si="3"/>
        <v>-</v>
      </c>
      <c r="F50" s="15" t="str">
        <f t="shared" si="3"/>
        <v>-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0.12676056338028169</v>
      </c>
      <c r="D51" s="16">
        <f t="shared" si="4"/>
        <v>0.16417910447761194</v>
      </c>
      <c r="E51" s="16">
        <f t="shared" si="4"/>
        <v>-0.5</v>
      </c>
      <c r="F51" s="16">
        <f t="shared" si="4"/>
        <v>0.14285714285714285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4"/>
  <sheetViews>
    <sheetView zoomScale="90" zoomScaleNormal="90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8" t="s">
        <v>109</v>
      </c>
      <c r="D13" s="29"/>
      <c r="E13" s="29"/>
      <c r="F13" s="29"/>
      <c r="G13" s="29"/>
      <c r="H13" s="29"/>
      <c r="I13" s="29" t="s">
        <v>110</v>
      </c>
      <c r="J13" s="29"/>
      <c r="K13" s="29"/>
      <c r="L13" s="29"/>
      <c r="M13" s="29"/>
      <c r="N13" s="29"/>
      <c r="O13" s="29" t="s">
        <v>112</v>
      </c>
      <c r="P13" s="29"/>
      <c r="Q13" s="29"/>
      <c r="R13" s="29"/>
      <c r="S13" s="29"/>
      <c r="T13" s="29"/>
    </row>
    <row r="14" spans="2:20" ht="44.25" customHeight="1" thickBot="1" x14ac:dyDescent="0.25">
      <c r="C14" s="30" t="s">
        <v>80</v>
      </c>
      <c r="D14" s="40" t="s">
        <v>76</v>
      </c>
      <c r="E14" s="42"/>
      <c r="F14" s="30" t="s">
        <v>77</v>
      </c>
      <c r="G14" s="30" t="s">
        <v>78</v>
      </c>
      <c r="H14" s="30" t="s">
        <v>79</v>
      </c>
      <c r="I14" s="34" t="s">
        <v>80</v>
      </c>
      <c r="J14" s="40" t="s">
        <v>76</v>
      </c>
      <c r="K14" s="42"/>
      <c r="L14" s="30" t="s">
        <v>77</v>
      </c>
      <c r="M14" s="30" t="s">
        <v>78</v>
      </c>
      <c r="N14" s="30" t="s">
        <v>79</v>
      </c>
      <c r="O14" s="34" t="s">
        <v>80</v>
      </c>
      <c r="P14" s="40" t="s">
        <v>76</v>
      </c>
      <c r="Q14" s="42"/>
      <c r="R14" s="30" t="s">
        <v>77</v>
      </c>
      <c r="S14" s="30" t="s">
        <v>78</v>
      </c>
      <c r="T14" s="30" t="s">
        <v>79</v>
      </c>
    </row>
    <row r="15" spans="2:20" ht="44.25" customHeight="1" thickBot="1" x14ac:dyDescent="0.25">
      <c r="C15" s="43"/>
      <c r="D15" s="11" t="s">
        <v>81</v>
      </c>
      <c r="E15" s="11" t="s">
        <v>82</v>
      </c>
      <c r="F15" s="43"/>
      <c r="G15" s="43"/>
      <c r="H15" s="43"/>
      <c r="I15" s="50"/>
      <c r="J15" s="11" t="s">
        <v>81</v>
      </c>
      <c r="K15" s="11" t="s">
        <v>82</v>
      </c>
      <c r="L15" s="43"/>
      <c r="M15" s="43"/>
      <c r="N15" s="43"/>
      <c r="O15" s="50"/>
      <c r="P15" s="11" t="s">
        <v>81</v>
      </c>
      <c r="Q15" s="11" t="s">
        <v>82</v>
      </c>
      <c r="R15" s="43"/>
      <c r="S15" s="43"/>
      <c r="T15" s="43"/>
    </row>
    <row r="16" spans="2:20" ht="20.100000000000001" customHeight="1" thickBot="1" x14ac:dyDescent="0.25">
      <c r="B16" s="5" t="s">
        <v>2</v>
      </c>
      <c r="C16" s="12">
        <v>522</v>
      </c>
      <c r="D16" s="12">
        <v>162</v>
      </c>
      <c r="E16" s="12">
        <v>128</v>
      </c>
      <c r="F16" s="12">
        <v>232</v>
      </c>
      <c r="G16" s="12">
        <v>522</v>
      </c>
      <c r="H16" s="12">
        <v>0</v>
      </c>
      <c r="I16" s="12">
        <v>625</v>
      </c>
      <c r="J16" s="12">
        <v>220</v>
      </c>
      <c r="K16" s="12">
        <v>106</v>
      </c>
      <c r="L16" s="12">
        <v>299</v>
      </c>
      <c r="M16" s="12">
        <v>623</v>
      </c>
      <c r="N16" s="12">
        <v>2</v>
      </c>
      <c r="O16" s="15">
        <f t="shared" ref="O16:T31" si="0">IF(C16=0,"-",(I16-C16)/C16)</f>
        <v>0.19731800766283525</v>
      </c>
      <c r="P16" s="15">
        <f t="shared" si="0"/>
        <v>0.35802469135802467</v>
      </c>
      <c r="Q16" s="15">
        <f t="shared" si="0"/>
        <v>-0.171875</v>
      </c>
      <c r="R16" s="15">
        <f t="shared" si="0"/>
        <v>0.28879310344827586</v>
      </c>
      <c r="S16" s="15">
        <f t="shared" si="0"/>
        <v>0.19348659003831417</v>
      </c>
      <c r="T16" s="15" t="str">
        <f t="shared" si="0"/>
        <v>-</v>
      </c>
    </row>
    <row r="17" spans="2:20" ht="20.100000000000001" customHeight="1" thickBot="1" x14ac:dyDescent="0.25">
      <c r="B17" s="6" t="s">
        <v>3</v>
      </c>
      <c r="C17" s="12">
        <v>184</v>
      </c>
      <c r="D17" s="12">
        <v>37</v>
      </c>
      <c r="E17" s="12">
        <v>51</v>
      </c>
      <c r="F17" s="12">
        <v>96</v>
      </c>
      <c r="G17" s="12">
        <v>182</v>
      </c>
      <c r="H17" s="12">
        <v>2</v>
      </c>
      <c r="I17" s="12">
        <v>197</v>
      </c>
      <c r="J17" s="12">
        <v>53</v>
      </c>
      <c r="K17" s="12">
        <v>25</v>
      </c>
      <c r="L17" s="12">
        <v>119</v>
      </c>
      <c r="M17" s="12">
        <v>197</v>
      </c>
      <c r="N17" s="12">
        <v>0</v>
      </c>
      <c r="O17" s="15">
        <f t="shared" si="0"/>
        <v>7.0652173913043473E-2</v>
      </c>
      <c r="P17" s="15">
        <f t="shared" si="0"/>
        <v>0.43243243243243246</v>
      </c>
      <c r="Q17" s="15">
        <f t="shared" si="0"/>
        <v>-0.50980392156862742</v>
      </c>
      <c r="R17" s="15">
        <f t="shared" si="0"/>
        <v>0.23958333333333334</v>
      </c>
      <c r="S17" s="15">
        <f t="shared" si="0"/>
        <v>8.2417582417582416E-2</v>
      </c>
      <c r="T17" s="15">
        <f t="shared" si="0"/>
        <v>-1</v>
      </c>
    </row>
    <row r="18" spans="2:20" ht="20.100000000000001" customHeight="1" thickBot="1" x14ac:dyDescent="0.25">
      <c r="B18" s="6" t="s">
        <v>4</v>
      </c>
      <c r="C18" s="12">
        <v>76</v>
      </c>
      <c r="D18" s="12">
        <v>31</v>
      </c>
      <c r="E18" s="12">
        <v>6</v>
      </c>
      <c r="F18" s="12">
        <v>39</v>
      </c>
      <c r="G18" s="12">
        <v>74</v>
      </c>
      <c r="H18" s="12">
        <v>2</v>
      </c>
      <c r="I18" s="12">
        <v>74</v>
      </c>
      <c r="J18" s="12">
        <v>30</v>
      </c>
      <c r="K18" s="12">
        <v>6</v>
      </c>
      <c r="L18" s="12">
        <v>38</v>
      </c>
      <c r="M18" s="12">
        <v>72</v>
      </c>
      <c r="N18" s="12">
        <v>2</v>
      </c>
      <c r="O18" s="15">
        <f t="shared" si="0"/>
        <v>-2.6315789473684209E-2</v>
      </c>
      <c r="P18" s="15">
        <f t="shared" si="0"/>
        <v>-3.2258064516129031E-2</v>
      </c>
      <c r="Q18" s="15">
        <f t="shared" si="0"/>
        <v>0</v>
      </c>
      <c r="R18" s="15">
        <f t="shared" si="0"/>
        <v>-2.564102564102564E-2</v>
      </c>
      <c r="S18" s="15">
        <f t="shared" si="0"/>
        <v>-2.7027027027027029E-2</v>
      </c>
      <c r="T18" s="15">
        <f t="shared" si="0"/>
        <v>0</v>
      </c>
    </row>
    <row r="19" spans="2:20" ht="20.100000000000001" customHeight="1" thickBot="1" x14ac:dyDescent="0.25">
      <c r="B19" s="6" t="s">
        <v>5</v>
      </c>
      <c r="C19" s="12">
        <v>331</v>
      </c>
      <c r="D19" s="12">
        <v>120</v>
      </c>
      <c r="E19" s="12">
        <v>46</v>
      </c>
      <c r="F19" s="12">
        <v>165</v>
      </c>
      <c r="G19" s="12">
        <v>331</v>
      </c>
      <c r="H19" s="12">
        <v>0</v>
      </c>
      <c r="I19" s="12">
        <v>419</v>
      </c>
      <c r="J19" s="12">
        <v>131</v>
      </c>
      <c r="K19" s="12">
        <v>82</v>
      </c>
      <c r="L19" s="12">
        <v>206</v>
      </c>
      <c r="M19" s="12">
        <v>419</v>
      </c>
      <c r="N19" s="12">
        <v>0</v>
      </c>
      <c r="O19" s="15">
        <f t="shared" si="0"/>
        <v>0.26586102719033233</v>
      </c>
      <c r="P19" s="15">
        <f t="shared" si="0"/>
        <v>9.166666666666666E-2</v>
      </c>
      <c r="Q19" s="15">
        <f t="shared" si="0"/>
        <v>0.78260869565217395</v>
      </c>
      <c r="R19" s="15">
        <f t="shared" si="0"/>
        <v>0.24848484848484848</v>
      </c>
      <c r="S19" s="15">
        <f t="shared" si="0"/>
        <v>0.26586102719033233</v>
      </c>
      <c r="T19" s="15" t="str">
        <f t="shared" si="0"/>
        <v>-</v>
      </c>
    </row>
    <row r="20" spans="2:20" ht="20.100000000000001" customHeight="1" thickBot="1" x14ac:dyDescent="0.25">
      <c r="B20" s="6" t="s">
        <v>6</v>
      </c>
      <c r="C20" s="12">
        <v>155</v>
      </c>
      <c r="D20" s="12">
        <v>60</v>
      </c>
      <c r="E20" s="12">
        <v>27</v>
      </c>
      <c r="F20" s="12">
        <v>68</v>
      </c>
      <c r="G20" s="12">
        <v>154</v>
      </c>
      <c r="H20" s="12">
        <v>1</v>
      </c>
      <c r="I20" s="12">
        <v>232</v>
      </c>
      <c r="J20" s="12">
        <v>98</v>
      </c>
      <c r="K20" s="12">
        <v>23</v>
      </c>
      <c r="L20" s="12">
        <v>111</v>
      </c>
      <c r="M20" s="12">
        <v>232</v>
      </c>
      <c r="N20" s="12">
        <v>0</v>
      </c>
      <c r="O20" s="15">
        <f t="shared" si="0"/>
        <v>0.49677419354838709</v>
      </c>
      <c r="P20" s="15">
        <f t="shared" si="0"/>
        <v>0.6333333333333333</v>
      </c>
      <c r="Q20" s="15">
        <f t="shared" si="0"/>
        <v>-0.14814814814814814</v>
      </c>
      <c r="R20" s="15">
        <f t="shared" si="0"/>
        <v>0.63235294117647056</v>
      </c>
      <c r="S20" s="15">
        <f t="shared" si="0"/>
        <v>0.50649350649350644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31</v>
      </c>
      <c r="D21" s="12">
        <v>18</v>
      </c>
      <c r="E21" s="12">
        <v>3</v>
      </c>
      <c r="F21" s="12">
        <v>10</v>
      </c>
      <c r="G21" s="12">
        <v>31</v>
      </c>
      <c r="H21" s="12">
        <v>0</v>
      </c>
      <c r="I21" s="12">
        <v>33</v>
      </c>
      <c r="J21" s="12">
        <v>19</v>
      </c>
      <c r="K21" s="12">
        <v>1</v>
      </c>
      <c r="L21" s="12">
        <v>13</v>
      </c>
      <c r="M21" s="12">
        <v>33</v>
      </c>
      <c r="N21" s="12">
        <v>0</v>
      </c>
      <c r="O21" s="15">
        <f t="shared" si="0"/>
        <v>6.4516129032258063E-2</v>
      </c>
      <c r="P21" s="15">
        <f t="shared" si="0"/>
        <v>5.5555555555555552E-2</v>
      </c>
      <c r="Q21" s="15">
        <f t="shared" si="0"/>
        <v>-0.66666666666666663</v>
      </c>
      <c r="R21" s="15">
        <f t="shared" si="0"/>
        <v>0.3</v>
      </c>
      <c r="S21" s="15">
        <f t="shared" si="0"/>
        <v>6.4516129032258063E-2</v>
      </c>
      <c r="T21" s="15" t="str">
        <f t="shared" si="0"/>
        <v>-</v>
      </c>
    </row>
    <row r="22" spans="2:20" ht="20.100000000000001" customHeight="1" thickBot="1" x14ac:dyDescent="0.25">
      <c r="B22" s="6" t="s">
        <v>8</v>
      </c>
      <c r="C22" s="12">
        <v>158</v>
      </c>
      <c r="D22" s="12">
        <v>63</v>
      </c>
      <c r="E22" s="12">
        <v>39</v>
      </c>
      <c r="F22" s="12">
        <v>56</v>
      </c>
      <c r="G22" s="12">
        <v>156</v>
      </c>
      <c r="H22" s="12">
        <v>2</v>
      </c>
      <c r="I22" s="12">
        <v>183</v>
      </c>
      <c r="J22" s="12">
        <v>73</v>
      </c>
      <c r="K22" s="12">
        <v>46</v>
      </c>
      <c r="L22" s="12">
        <v>64</v>
      </c>
      <c r="M22" s="12">
        <v>181</v>
      </c>
      <c r="N22" s="12">
        <v>2</v>
      </c>
      <c r="O22" s="15">
        <f t="shared" si="0"/>
        <v>0.15822784810126583</v>
      </c>
      <c r="P22" s="15">
        <f t="shared" si="0"/>
        <v>0.15873015873015872</v>
      </c>
      <c r="Q22" s="15">
        <f t="shared" si="0"/>
        <v>0.17948717948717949</v>
      </c>
      <c r="R22" s="15">
        <f t="shared" si="0"/>
        <v>0.14285714285714285</v>
      </c>
      <c r="S22" s="15">
        <f t="shared" si="0"/>
        <v>0.16025641025641027</v>
      </c>
      <c r="T22" s="15">
        <f t="shared" si="0"/>
        <v>0</v>
      </c>
    </row>
    <row r="23" spans="2:20" ht="20.100000000000001" customHeight="1" thickBot="1" x14ac:dyDescent="0.25">
      <c r="B23" s="6" t="s">
        <v>9</v>
      </c>
      <c r="C23" s="12">
        <v>92</v>
      </c>
      <c r="D23" s="12">
        <v>47</v>
      </c>
      <c r="E23" s="12">
        <v>16</v>
      </c>
      <c r="F23" s="12">
        <v>29</v>
      </c>
      <c r="G23" s="12">
        <v>92</v>
      </c>
      <c r="H23" s="12">
        <v>0</v>
      </c>
      <c r="I23" s="12">
        <v>117</v>
      </c>
      <c r="J23" s="12">
        <v>79</v>
      </c>
      <c r="K23" s="12">
        <v>9</v>
      </c>
      <c r="L23" s="12">
        <v>29</v>
      </c>
      <c r="M23" s="12">
        <v>117</v>
      </c>
      <c r="N23" s="12">
        <v>0</v>
      </c>
      <c r="O23" s="15">
        <f t="shared" si="0"/>
        <v>0.27173913043478259</v>
      </c>
      <c r="P23" s="15">
        <f t="shared" si="0"/>
        <v>0.68085106382978722</v>
      </c>
      <c r="Q23" s="15">
        <f t="shared" si="0"/>
        <v>-0.4375</v>
      </c>
      <c r="R23" s="15">
        <f t="shared" si="0"/>
        <v>0</v>
      </c>
      <c r="S23" s="15">
        <f t="shared" si="0"/>
        <v>0.27173913043478259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376</v>
      </c>
      <c r="D24" s="12">
        <v>254</v>
      </c>
      <c r="E24" s="12">
        <v>12</v>
      </c>
      <c r="F24" s="12">
        <v>110</v>
      </c>
      <c r="G24" s="12">
        <v>374</v>
      </c>
      <c r="H24" s="12">
        <v>2</v>
      </c>
      <c r="I24" s="12">
        <v>423</v>
      </c>
      <c r="J24" s="12">
        <v>237</v>
      </c>
      <c r="K24" s="12">
        <v>41</v>
      </c>
      <c r="L24" s="12">
        <v>145</v>
      </c>
      <c r="M24" s="12">
        <v>421</v>
      </c>
      <c r="N24" s="12">
        <v>2</v>
      </c>
      <c r="O24" s="15">
        <f t="shared" si="0"/>
        <v>0.125</v>
      </c>
      <c r="P24" s="15">
        <f t="shared" si="0"/>
        <v>-6.6929133858267723E-2</v>
      </c>
      <c r="Q24" s="15">
        <f t="shared" si="0"/>
        <v>2.4166666666666665</v>
      </c>
      <c r="R24" s="15">
        <f t="shared" si="0"/>
        <v>0.31818181818181818</v>
      </c>
      <c r="S24" s="15">
        <f t="shared" si="0"/>
        <v>0.12566844919786097</v>
      </c>
      <c r="T24" s="15">
        <f t="shared" si="0"/>
        <v>0</v>
      </c>
    </row>
    <row r="25" spans="2:20" ht="20.100000000000001" customHeight="1" thickBot="1" x14ac:dyDescent="0.25">
      <c r="B25" s="6" t="s">
        <v>11</v>
      </c>
      <c r="C25" s="12">
        <v>364</v>
      </c>
      <c r="D25" s="12">
        <v>120</v>
      </c>
      <c r="E25" s="12">
        <v>93</v>
      </c>
      <c r="F25" s="12">
        <v>151</v>
      </c>
      <c r="G25" s="12">
        <v>361</v>
      </c>
      <c r="H25" s="12">
        <v>1</v>
      </c>
      <c r="I25" s="12">
        <v>374</v>
      </c>
      <c r="J25" s="12">
        <v>145</v>
      </c>
      <c r="K25" s="12">
        <v>83</v>
      </c>
      <c r="L25" s="12">
        <v>146</v>
      </c>
      <c r="M25" s="12">
        <v>373</v>
      </c>
      <c r="N25" s="12">
        <v>1</v>
      </c>
      <c r="O25" s="15">
        <f t="shared" si="0"/>
        <v>2.7472527472527472E-2</v>
      </c>
      <c r="P25" s="15">
        <f t="shared" si="0"/>
        <v>0.20833333333333334</v>
      </c>
      <c r="Q25" s="15">
        <f t="shared" si="0"/>
        <v>-0.10752688172043011</v>
      </c>
      <c r="R25" s="15">
        <f t="shared" si="0"/>
        <v>-3.3112582781456956E-2</v>
      </c>
      <c r="S25" s="15">
        <f t="shared" si="0"/>
        <v>3.3240997229916899E-2</v>
      </c>
      <c r="T25" s="15">
        <f t="shared" si="0"/>
        <v>0</v>
      </c>
    </row>
    <row r="26" spans="2:20" ht="20.100000000000001" customHeight="1" thickBot="1" x14ac:dyDescent="0.25">
      <c r="B26" s="6" t="s">
        <v>12</v>
      </c>
      <c r="C26" s="12">
        <v>52</v>
      </c>
      <c r="D26" s="12">
        <v>30</v>
      </c>
      <c r="E26" s="12">
        <v>9</v>
      </c>
      <c r="F26" s="12">
        <v>13</v>
      </c>
      <c r="G26" s="12">
        <v>48</v>
      </c>
      <c r="H26" s="12">
        <v>4</v>
      </c>
      <c r="I26" s="12">
        <v>59</v>
      </c>
      <c r="J26" s="12">
        <v>40</v>
      </c>
      <c r="K26" s="12">
        <v>7</v>
      </c>
      <c r="L26" s="12">
        <v>12</v>
      </c>
      <c r="M26" s="12">
        <v>59</v>
      </c>
      <c r="N26" s="12">
        <v>0</v>
      </c>
      <c r="O26" s="15">
        <f t="shared" si="0"/>
        <v>0.13461538461538461</v>
      </c>
      <c r="P26" s="15">
        <f t="shared" si="0"/>
        <v>0.33333333333333331</v>
      </c>
      <c r="Q26" s="15">
        <f t="shared" si="0"/>
        <v>-0.22222222222222221</v>
      </c>
      <c r="R26" s="15">
        <f t="shared" si="0"/>
        <v>-7.6923076923076927E-2</v>
      </c>
      <c r="S26" s="15">
        <f t="shared" si="0"/>
        <v>0.22916666666666666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193</v>
      </c>
      <c r="D27" s="12">
        <v>81</v>
      </c>
      <c r="E27" s="12">
        <v>42</v>
      </c>
      <c r="F27" s="12">
        <v>70</v>
      </c>
      <c r="G27" s="12">
        <v>187</v>
      </c>
      <c r="H27" s="12">
        <v>6</v>
      </c>
      <c r="I27" s="12">
        <v>254</v>
      </c>
      <c r="J27" s="12">
        <v>113</v>
      </c>
      <c r="K27" s="12">
        <v>22</v>
      </c>
      <c r="L27" s="12">
        <v>119</v>
      </c>
      <c r="M27" s="12">
        <v>254</v>
      </c>
      <c r="N27" s="12">
        <v>0</v>
      </c>
      <c r="O27" s="15">
        <f t="shared" si="0"/>
        <v>0.31606217616580312</v>
      </c>
      <c r="P27" s="15">
        <f t="shared" si="0"/>
        <v>0.39506172839506171</v>
      </c>
      <c r="Q27" s="15">
        <f t="shared" si="0"/>
        <v>-0.47619047619047616</v>
      </c>
      <c r="R27" s="15">
        <f t="shared" si="0"/>
        <v>0.7</v>
      </c>
      <c r="S27" s="15">
        <f t="shared" si="0"/>
        <v>0.35828877005347592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279</v>
      </c>
      <c r="D28" s="12">
        <v>137</v>
      </c>
      <c r="E28" s="12">
        <v>44</v>
      </c>
      <c r="F28" s="12">
        <v>98</v>
      </c>
      <c r="G28" s="12">
        <v>276</v>
      </c>
      <c r="H28" s="12">
        <v>0</v>
      </c>
      <c r="I28" s="12">
        <v>329</v>
      </c>
      <c r="J28" s="12">
        <v>160</v>
      </c>
      <c r="K28" s="12">
        <v>45</v>
      </c>
      <c r="L28" s="12">
        <v>124</v>
      </c>
      <c r="M28" s="12">
        <v>329</v>
      </c>
      <c r="N28" s="12">
        <v>0</v>
      </c>
      <c r="O28" s="15">
        <f t="shared" si="0"/>
        <v>0.17921146953405018</v>
      </c>
      <c r="P28" s="15">
        <f t="shared" si="0"/>
        <v>0.16788321167883211</v>
      </c>
      <c r="Q28" s="15">
        <f t="shared" si="0"/>
        <v>2.2727272727272728E-2</v>
      </c>
      <c r="R28" s="15">
        <f t="shared" si="0"/>
        <v>0.26530612244897961</v>
      </c>
      <c r="S28" s="15">
        <f t="shared" si="0"/>
        <v>0.19202898550724637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131</v>
      </c>
      <c r="D29" s="12">
        <v>79</v>
      </c>
      <c r="E29" s="12">
        <v>6</v>
      </c>
      <c r="F29" s="12">
        <v>46</v>
      </c>
      <c r="G29" s="12">
        <v>131</v>
      </c>
      <c r="H29" s="12">
        <v>0</v>
      </c>
      <c r="I29" s="12">
        <v>153</v>
      </c>
      <c r="J29" s="12">
        <v>62</v>
      </c>
      <c r="K29" s="12">
        <v>12</v>
      </c>
      <c r="L29" s="12">
        <v>79</v>
      </c>
      <c r="M29" s="12">
        <v>153</v>
      </c>
      <c r="N29" s="12">
        <v>0</v>
      </c>
      <c r="O29" s="15">
        <f t="shared" si="0"/>
        <v>0.16793893129770993</v>
      </c>
      <c r="P29" s="15">
        <f t="shared" si="0"/>
        <v>-0.21518987341772153</v>
      </c>
      <c r="Q29" s="15">
        <f t="shared" si="0"/>
        <v>1</v>
      </c>
      <c r="R29" s="15">
        <f t="shared" si="0"/>
        <v>0.71739130434782605</v>
      </c>
      <c r="S29" s="15">
        <f t="shared" si="0"/>
        <v>0.16793893129770993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61</v>
      </c>
      <c r="D30" s="12">
        <v>13</v>
      </c>
      <c r="E30" s="12">
        <v>4</v>
      </c>
      <c r="F30" s="12">
        <v>44</v>
      </c>
      <c r="G30" s="12">
        <v>61</v>
      </c>
      <c r="H30" s="12">
        <v>0</v>
      </c>
      <c r="I30" s="12">
        <v>65</v>
      </c>
      <c r="J30" s="12">
        <v>23</v>
      </c>
      <c r="K30" s="12">
        <v>0</v>
      </c>
      <c r="L30" s="12">
        <v>42</v>
      </c>
      <c r="M30" s="12">
        <v>65</v>
      </c>
      <c r="N30" s="12">
        <v>0</v>
      </c>
      <c r="O30" s="15">
        <f t="shared" si="0"/>
        <v>6.5573770491803282E-2</v>
      </c>
      <c r="P30" s="15">
        <f t="shared" si="0"/>
        <v>0.76923076923076927</v>
      </c>
      <c r="Q30" s="15">
        <f t="shared" si="0"/>
        <v>-1</v>
      </c>
      <c r="R30" s="15">
        <f t="shared" si="0"/>
        <v>-4.5454545454545456E-2</v>
      </c>
      <c r="S30" s="15">
        <f t="shared" si="0"/>
        <v>6.5573770491803282E-2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219</v>
      </c>
      <c r="D31" s="12">
        <v>113</v>
      </c>
      <c r="E31" s="12">
        <v>17</v>
      </c>
      <c r="F31" s="12">
        <v>89</v>
      </c>
      <c r="G31" s="12">
        <v>219</v>
      </c>
      <c r="H31" s="12">
        <v>0</v>
      </c>
      <c r="I31" s="12">
        <v>279</v>
      </c>
      <c r="J31" s="12">
        <v>119</v>
      </c>
      <c r="K31" s="12">
        <v>6</v>
      </c>
      <c r="L31" s="12">
        <v>154</v>
      </c>
      <c r="M31" s="12">
        <v>269</v>
      </c>
      <c r="N31" s="12">
        <v>10</v>
      </c>
      <c r="O31" s="15">
        <f t="shared" si="0"/>
        <v>0.27397260273972601</v>
      </c>
      <c r="P31" s="15">
        <f t="shared" si="0"/>
        <v>5.3097345132743362E-2</v>
      </c>
      <c r="Q31" s="15">
        <f t="shared" si="0"/>
        <v>-0.6470588235294118</v>
      </c>
      <c r="R31" s="15">
        <f t="shared" si="0"/>
        <v>0.7303370786516854</v>
      </c>
      <c r="S31" s="15">
        <f t="shared" si="0"/>
        <v>0.22831050228310501</v>
      </c>
      <c r="T31" s="15" t="str">
        <f t="shared" si="0"/>
        <v>-</v>
      </c>
    </row>
    <row r="32" spans="2:20" ht="20.100000000000001" customHeight="1" thickBot="1" x14ac:dyDescent="0.25">
      <c r="B32" s="8" t="s">
        <v>18</v>
      </c>
      <c r="C32" s="12">
        <v>25</v>
      </c>
      <c r="D32" s="12">
        <v>7</v>
      </c>
      <c r="E32" s="12">
        <v>4</v>
      </c>
      <c r="F32" s="12">
        <v>14</v>
      </c>
      <c r="G32" s="12">
        <v>25</v>
      </c>
      <c r="H32" s="12">
        <v>0</v>
      </c>
      <c r="I32" s="12">
        <v>40</v>
      </c>
      <c r="J32" s="12">
        <v>21</v>
      </c>
      <c r="K32" s="12">
        <v>4</v>
      </c>
      <c r="L32" s="12">
        <v>15</v>
      </c>
      <c r="M32" s="12">
        <v>40</v>
      </c>
      <c r="N32" s="12">
        <v>0</v>
      </c>
      <c r="O32" s="15">
        <f t="shared" ref="O32:T33" si="1">IF(C32=0,"-",(I32-C32)/C32)</f>
        <v>0.6</v>
      </c>
      <c r="P32" s="15">
        <f t="shared" si="1"/>
        <v>2</v>
      </c>
      <c r="Q32" s="15">
        <f t="shared" si="1"/>
        <v>0</v>
      </c>
      <c r="R32" s="15">
        <f t="shared" si="1"/>
        <v>7.1428571428571425E-2</v>
      </c>
      <c r="S32" s="15">
        <f t="shared" si="1"/>
        <v>0.6</v>
      </c>
      <c r="T32" s="15" t="str">
        <f t="shared" si="1"/>
        <v>-</v>
      </c>
    </row>
    <row r="33" spans="2:20" ht="20.100000000000001" customHeight="1" thickBot="1" x14ac:dyDescent="0.25">
      <c r="B33" s="9" t="s">
        <v>19</v>
      </c>
      <c r="C33" s="13">
        <f>SUM(C16:C32)</f>
        <v>3249</v>
      </c>
      <c r="D33" s="13">
        <f t="shared" ref="D33:N33" si="2">SUM(D16:D32)</f>
        <v>1372</v>
      </c>
      <c r="E33" s="13">
        <f t="shared" si="2"/>
        <v>547</v>
      </c>
      <c r="F33" s="13">
        <f t="shared" si="2"/>
        <v>1330</v>
      </c>
      <c r="G33" s="13">
        <f t="shared" si="2"/>
        <v>3224</v>
      </c>
      <c r="H33" s="13">
        <f t="shared" si="2"/>
        <v>20</v>
      </c>
      <c r="I33" s="13">
        <f t="shared" si="2"/>
        <v>3856</v>
      </c>
      <c r="J33" s="13">
        <f t="shared" si="2"/>
        <v>1623</v>
      </c>
      <c r="K33" s="13">
        <f t="shared" si="2"/>
        <v>518</v>
      </c>
      <c r="L33" s="13">
        <f t="shared" si="2"/>
        <v>1715</v>
      </c>
      <c r="M33" s="13">
        <f t="shared" si="2"/>
        <v>3837</v>
      </c>
      <c r="N33" s="13">
        <f t="shared" si="2"/>
        <v>19</v>
      </c>
      <c r="O33" s="16">
        <f t="shared" si="1"/>
        <v>0.18682671591258848</v>
      </c>
      <c r="P33" s="16">
        <f t="shared" si="1"/>
        <v>0.18294460641399418</v>
      </c>
      <c r="Q33" s="16">
        <f t="shared" si="1"/>
        <v>-5.3016453382084092E-2</v>
      </c>
      <c r="R33" s="16">
        <f t="shared" si="1"/>
        <v>0.28947368421052633</v>
      </c>
      <c r="S33" s="16">
        <f t="shared" si="1"/>
        <v>0.19013647642679901</v>
      </c>
      <c r="T33" s="16">
        <f t="shared" si="1"/>
        <v>-0.05</v>
      </c>
    </row>
    <row r="34" spans="2:20" x14ac:dyDescent="0.2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8">
    <mergeCell ref="O14:O15"/>
    <mergeCell ref="N14:N15"/>
    <mergeCell ref="P14:Q14"/>
    <mergeCell ref="R14:R15"/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28" t="s">
        <v>109</v>
      </c>
      <c r="D13" s="29"/>
      <c r="E13" s="29"/>
      <c r="F13" s="28" t="s">
        <v>110</v>
      </c>
      <c r="G13" s="29"/>
      <c r="H13" s="29"/>
      <c r="I13" s="28" t="s">
        <v>112</v>
      </c>
      <c r="J13" s="29"/>
      <c r="K13" s="29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162</v>
      </c>
      <c r="D15" s="12">
        <v>135</v>
      </c>
      <c r="E15" s="12">
        <v>27</v>
      </c>
      <c r="F15" s="12">
        <v>220</v>
      </c>
      <c r="G15" s="12">
        <v>177</v>
      </c>
      <c r="H15" s="12">
        <v>43</v>
      </c>
      <c r="I15" s="15">
        <f>IF(C15=0,"-",(F15-C15)/C15)</f>
        <v>0.35802469135802467</v>
      </c>
      <c r="J15" s="15">
        <f>IF(D15=0,"-",(G15-D15)/D15)</f>
        <v>0.31111111111111112</v>
      </c>
      <c r="K15" s="15">
        <f>IF(E15=0,"-",(H15-E15)/E15)</f>
        <v>0.59259259259259256</v>
      </c>
    </row>
    <row r="16" spans="2:11" ht="20.100000000000001" customHeight="1" thickBot="1" x14ac:dyDescent="0.25">
      <c r="B16" s="6" t="s">
        <v>3</v>
      </c>
      <c r="C16" s="12">
        <v>37</v>
      </c>
      <c r="D16" s="12">
        <v>27</v>
      </c>
      <c r="E16" s="12">
        <v>10</v>
      </c>
      <c r="F16" s="12">
        <v>53</v>
      </c>
      <c r="G16" s="12">
        <v>42</v>
      </c>
      <c r="H16" s="12">
        <v>11</v>
      </c>
      <c r="I16" s="15">
        <f t="shared" ref="I16:K32" si="0">IF(C16=0,"-",(F16-C16)/C16)</f>
        <v>0.43243243243243246</v>
      </c>
      <c r="J16" s="15">
        <f t="shared" si="0"/>
        <v>0.55555555555555558</v>
      </c>
      <c r="K16" s="15">
        <f t="shared" si="0"/>
        <v>0.1</v>
      </c>
    </row>
    <row r="17" spans="2:11" ht="20.100000000000001" customHeight="1" thickBot="1" x14ac:dyDescent="0.25">
      <c r="B17" s="6" t="s">
        <v>4</v>
      </c>
      <c r="C17" s="12">
        <v>31</v>
      </c>
      <c r="D17" s="12">
        <v>25</v>
      </c>
      <c r="E17" s="12">
        <v>6</v>
      </c>
      <c r="F17" s="12">
        <v>30</v>
      </c>
      <c r="G17" s="12">
        <v>18</v>
      </c>
      <c r="H17" s="12">
        <v>12</v>
      </c>
      <c r="I17" s="15">
        <f t="shared" si="0"/>
        <v>-3.2258064516129031E-2</v>
      </c>
      <c r="J17" s="15">
        <f t="shared" si="0"/>
        <v>-0.28000000000000003</v>
      </c>
      <c r="K17" s="15">
        <f t="shared" si="0"/>
        <v>1</v>
      </c>
    </row>
    <row r="18" spans="2:11" ht="20.100000000000001" customHeight="1" thickBot="1" x14ac:dyDescent="0.25">
      <c r="B18" s="6" t="s">
        <v>5</v>
      </c>
      <c r="C18" s="12">
        <v>120</v>
      </c>
      <c r="D18" s="12">
        <v>96</v>
      </c>
      <c r="E18" s="12">
        <v>24</v>
      </c>
      <c r="F18" s="12">
        <v>131</v>
      </c>
      <c r="G18" s="12">
        <v>102</v>
      </c>
      <c r="H18" s="12">
        <v>29</v>
      </c>
      <c r="I18" s="15">
        <f t="shared" si="0"/>
        <v>9.166666666666666E-2</v>
      </c>
      <c r="J18" s="15">
        <f t="shared" si="0"/>
        <v>6.25E-2</v>
      </c>
      <c r="K18" s="15">
        <f t="shared" si="0"/>
        <v>0.20833333333333334</v>
      </c>
    </row>
    <row r="19" spans="2:11" ht="20.100000000000001" customHeight="1" thickBot="1" x14ac:dyDescent="0.25">
      <c r="B19" s="6" t="s">
        <v>6</v>
      </c>
      <c r="C19" s="12">
        <v>60</v>
      </c>
      <c r="D19" s="12">
        <v>39</v>
      </c>
      <c r="E19" s="12">
        <v>21</v>
      </c>
      <c r="F19" s="12">
        <v>98</v>
      </c>
      <c r="G19" s="12">
        <v>78</v>
      </c>
      <c r="H19" s="12">
        <v>20</v>
      </c>
      <c r="I19" s="15">
        <f t="shared" si="0"/>
        <v>0.6333333333333333</v>
      </c>
      <c r="J19" s="15">
        <f t="shared" si="0"/>
        <v>1</v>
      </c>
      <c r="K19" s="15">
        <f t="shared" si="0"/>
        <v>-4.7619047619047616E-2</v>
      </c>
    </row>
    <row r="20" spans="2:11" ht="20.100000000000001" customHeight="1" thickBot="1" x14ac:dyDescent="0.25">
      <c r="B20" s="6" t="s">
        <v>7</v>
      </c>
      <c r="C20" s="12">
        <v>18</v>
      </c>
      <c r="D20" s="12">
        <v>11</v>
      </c>
      <c r="E20" s="12">
        <v>7</v>
      </c>
      <c r="F20" s="12">
        <v>19</v>
      </c>
      <c r="G20" s="12">
        <v>14</v>
      </c>
      <c r="H20" s="12">
        <v>5</v>
      </c>
      <c r="I20" s="15">
        <f t="shared" si="0"/>
        <v>5.5555555555555552E-2</v>
      </c>
      <c r="J20" s="15">
        <f t="shared" si="0"/>
        <v>0.27272727272727271</v>
      </c>
      <c r="K20" s="15">
        <f t="shared" si="0"/>
        <v>-0.2857142857142857</v>
      </c>
    </row>
    <row r="21" spans="2:11" ht="20.100000000000001" customHeight="1" thickBot="1" x14ac:dyDescent="0.25">
      <c r="B21" s="6" t="s">
        <v>8</v>
      </c>
      <c r="C21" s="12">
        <v>63</v>
      </c>
      <c r="D21" s="12">
        <v>46</v>
      </c>
      <c r="E21" s="12">
        <v>17</v>
      </c>
      <c r="F21" s="12">
        <v>73</v>
      </c>
      <c r="G21" s="12">
        <v>59</v>
      </c>
      <c r="H21" s="12">
        <v>14</v>
      </c>
      <c r="I21" s="15">
        <f t="shared" si="0"/>
        <v>0.15873015873015872</v>
      </c>
      <c r="J21" s="15">
        <f t="shared" si="0"/>
        <v>0.28260869565217389</v>
      </c>
      <c r="K21" s="15">
        <f t="shared" si="0"/>
        <v>-0.17647058823529413</v>
      </c>
    </row>
    <row r="22" spans="2:11" ht="20.100000000000001" customHeight="1" thickBot="1" x14ac:dyDescent="0.25">
      <c r="B22" s="6" t="s">
        <v>9</v>
      </c>
      <c r="C22" s="12">
        <v>47</v>
      </c>
      <c r="D22" s="12">
        <v>44</v>
      </c>
      <c r="E22" s="12">
        <v>3</v>
      </c>
      <c r="F22" s="12">
        <v>79</v>
      </c>
      <c r="G22" s="12">
        <v>63</v>
      </c>
      <c r="H22" s="12">
        <v>16</v>
      </c>
      <c r="I22" s="15">
        <f t="shared" si="0"/>
        <v>0.68085106382978722</v>
      </c>
      <c r="J22" s="15">
        <f t="shared" si="0"/>
        <v>0.43181818181818182</v>
      </c>
      <c r="K22" s="15">
        <f t="shared" si="0"/>
        <v>4.333333333333333</v>
      </c>
    </row>
    <row r="23" spans="2:11" ht="20.100000000000001" customHeight="1" thickBot="1" x14ac:dyDescent="0.25">
      <c r="B23" s="6" t="s">
        <v>10</v>
      </c>
      <c r="C23" s="12">
        <v>255</v>
      </c>
      <c r="D23" s="12">
        <v>158</v>
      </c>
      <c r="E23" s="12">
        <v>97</v>
      </c>
      <c r="F23" s="12">
        <v>239</v>
      </c>
      <c r="G23" s="12">
        <v>164</v>
      </c>
      <c r="H23" s="12">
        <v>75</v>
      </c>
      <c r="I23" s="15">
        <f t="shared" si="0"/>
        <v>-6.2745098039215685E-2</v>
      </c>
      <c r="J23" s="15">
        <f t="shared" si="0"/>
        <v>3.7974683544303799E-2</v>
      </c>
      <c r="K23" s="15">
        <f t="shared" si="0"/>
        <v>-0.22680412371134021</v>
      </c>
    </row>
    <row r="24" spans="2:11" ht="20.100000000000001" customHeight="1" thickBot="1" x14ac:dyDescent="0.25">
      <c r="B24" s="6" t="s">
        <v>11</v>
      </c>
      <c r="C24" s="12">
        <v>120</v>
      </c>
      <c r="D24" s="12">
        <v>105</v>
      </c>
      <c r="E24" s="12">
        <v>15</v>
      </c>
      <c r="F24" s="12">
        <v>145</v>
      </c>
      <c r="G24" s="12">
        <v>129</v>
      </c>
      <c r="H24" s="12">
        <v>16</v>
      </c>
      <c r="I24" s="15">
        <f t="shared" si="0"/>
        <v>0.20833333333333334</v>
      </c>
      <c r="J24" s="15">
        <f t="shared" si="0"/>
        <v>0.22857142857142856</v>
      </c>
      <c r="K24" s="15">
        <f t="shared" si="0"/>
        <v>6.6666666666666666E-2</v>
      </c>
    </row>
    <row r="25" spans="2:11" ht="20.100000000000001" customHeight="1" thickBot="1" x14ac:dyDescent="0.25">
      <c r="B25" s="6" t="s">
        <v>12</v>
      </c>
      <c r="C25" s="12">
        <v>30</v>
      </c>
      <c r="D25" s="12">
        <v>24</v>
      </c>
      <c r="E25" s="12">
        <v>6</v>
      </c>
      <c r="F25" s="12">
        <v>40</v>
      </c>
      <c r="G25" s="12">
        <v>32</v>
      </c>
      <c r="H25" s="12">
        <v>8</v>
      </c>
      <c r="I25" s="15">
        <f t="shared" si="0"/>
        <v>0.33333333333333331</v>
      </c>
      <c r="J25" s="15">
        <f t="shared" si="0"/>
        <v>0.33333333333333331</v>
      </c>
      <c r="K25" s="15">
        <f t="shared" si="0"/>
        <v>0.33333333333333331</v>
      </c>
    </row>
    <row r="26" spans="2:11" ht="20.100000000000001" customHeight="1" thickBot="1" x14ac:dyDescent="0.25">
      <c r="B26" s="6" t="s">
        <v>13</v>
      </c>
      <c r="C26" s="12">
        <v>81</v>
      </c>
      <c r="D26" s="12">
        <v>51</v>
      </c>
      <c r="E26" s="12">
        <v>30</v>
      </c>
      <c r="F26" s="12">
        <v>118</v>
      </c>
      <c r="G26" s="12">
        <v>71</v>
      </c>
      <c r="H26" s="12">
        <v>47</v>
      </c>
      <c r="I26" s="15">
        <f t="shared" si="0"/>
        <v>0.4567901234567901</v>
      </c>
      <c r="J26" s="15">
        <f t="shared" si="0"/>
        <v>0.39215686274509803</v>
      </c>
      <c r="K26" s="15">
        <f t="shared" si="0"/>
        <v>0.56666666666666665</v>
      </c>
    </row>
    <row r="27" spans="2:11" ht="20.100000000000001" customHeight="1" thickBot="1" x14ac:dyDescent="0.25">
      <c r="B27" s="6" t="s">
        <v>14</v>
      </c>
      <c r="C27" s="12">
        <v>137</v>
      </c>
      <c r="D27" s="12">
        <v>100</v>
      </c>
      <c r="E27" s="12">
        <v>37</v>
      </c>
      <c r="F27" s="12">
        <v>160</v>
      </c>
      <c r="G27" s="12">
        <v>115</v>
      </c>
      <c r="H27" s="12">
        <v>45</v>
      </c>
      <c r="I27" s="15">
        <f t="shared" si="0"/>
        <v>0.16788321167883211</v>
      </c>
      <c r="J27" s="15">
        <f t="shared" si="0"/>
        <v>0.15</v>
      </c>
      <c r="K27" s="15">
        <f t="shared" si="0"/>
        <v>0.21621621621621623</v>
      </c>
    </row>
    <row r="28" spans="2:11" ht="20.100000000000001" customHeight="1" thickBot="1" x14ac:dyDescent="0.25">
      <c r="B28" s="6" t="s">
        <v>15</v>
      </c>
      <c r="C28" s="12">
        <v>79</v>
      </c>
      <c r="D28" s="12">
        <v>77</v>
      </c>
      <c r="E28" s="12">
        <v>2</v>
      </c>
      <c r="F28" s="12">
        <v>62</v>
      </c>
      <c r="G28" s="12">
        <v>59</v>
      </c>
      <c r="H28" s="12">
        <v>3</v>
      </c>
      <c r="I28" s="15">
        <f t="shared" si="0"/>
        <v>-0.21518987341772153</v>
      </c>
      <c r="J28" s="15">
        <f t="shared" si="0"/>
        <v>-0.23376623376623376</v>
      </c>
      <c r="K28" s="15">
        <f t="shared" si="0"/>
        <v>0.5</v>
      </c>
    </row>
    <row r="29" spans="2:11" ht="20.100000000000001" customHeight="1" thickBot="1" x14ac:dyDescent="0.25">
      <c r="B29" s="6" t="s">
        <v>16</v>
      </c>
      <c r="C29" s="12">
        <v>13</v>
      </c>
      <c r="D29" s="12">
        <v>11</v>
      </c>
      <c r="E29" s="12">
        <v>2</v>
      </c>
      <c r="F29" s="12">
        <v>23</v>
      </c>
      <c r="G29" s="12">
        <v>15</v>
      </c>
      <c r="H29" s="12">
        <v>8</v>
      </c>
      <c r="I29" s="15">
        <f t="shared" si="0"/>
        <v>0.76923076923076927</v>
      </c>
      <c r="J29" s="15">
        <f t="shared" si="0"/>
        <v>0.36363636363636365</v>
      </c>
      <c r="K29" s="15">
        <f t="shared" si="0"/>
        <v>3</v>
      </c>
    </row>
    <row r="30" spans="2:11" ht="20.100000000000001" customHeight="1" thickBot="1" x14ac:dyDescent="0.25">
      <c r="B30" s="7" t="s">
        <v>17</v>
      </c>
      <c r="C30" s="12">
        <v>113</v>
      </c>
      <c r="D30" s="12">
        <v>65</v>
      </c>
      <c r="E30" s="12">
        <v>48</v>
      </c>
      <c r="F30" s="12">
        <v>119</v>
      </c>
      <c r="G30" s="12">
        <v>76</v>
      </c>
      <c r="H30" s="12">
        <v>43</v>
      </c>
      <c r="I30" s="15">
        <f t="shared" si="0"/>
        <v>5.3097345132743362E-2</v>
      </c>
      <c r="J30" s="15">
        <f t="shared" si="0"/>
        <v>0.16923076923076924</v>
      </c>
      <c r="K30" s="15">
        <f t="shared" si="0"/>
        <v>-0.10416666666666667</v>
      </c>
    </row>
    <row r="31" spans="2:11" ht="20.100000000000001" customHeight="1" thickBot="1" x14ac:dyDescent="0.25">
      <c r="B31" s="8" t="s">
        <v>18</v>
      </c>
      <c r="C31" s="12">
        <v>7</v>
      </c>
      <c r="D31" s="12">
        <v>7</v>
      </c>
      <c r="E31" s="12">
        <v>0</v>
      </c>
      <c r="F31" s="12">
        <v>21</v>
      </c>
      <c r="G31" s="12">
        <v>19</v>
      </c>
      <c r="H31" s="12">
        <v>2</v>
      </c>
      <c r="I31" s="15">
        <f t="shared" si="0"/>
        <v>2</v>
      </c>
      <c r="J31" s="15">
        <f t="shared" si="0"/>
        <v>1.7142857142857142</v>
      </c>
      <c r="K31" s="15" t="str">
        <f t="shared" si="0"/>
        <v>-</v>
      </c>
    </row>
    <row r="32" spans="2:11" ht="20.100000000000001" customHeight="1" thickBot="1" x14ac:dyDescent="0.25">
      <c r="B32" s="9" t="s">
        <v>19</v>
      </c>
      <c r="C32" s="13">
        <f>SUM(C15:C31)</f>
        <v>1373</v>
      </c>
      <c r="D32" s="13">
        <f t="shared" ref="D32:H32" si="1">SUM(D15:D31)</f>
        <v>1021</v>
      </c>
      <c r="E32" s="13">
        <f t="shared" si="1"/>
        <v>352</v>
      </c>
      <c r="F32" s="13">
        <f t="shared" si="1"/>
        <v>1630</v>
      </c>
      <c r="G32" s="13">
        <f t="shared" si="1"/>
        <v>1233</v>
      </c>
      <c r="H32" s="13">
        <f t="shared" si="1"/>
        <v>397</v>
      </c>
      <c r="I32" s="16">
        <f t="shared" si="0"/>
        <v>0.18718135469774216</v>
      </c>
      <c r="J32" s="16">
        <f t="shared" si="0"/>
        <v>0.20763956904995104</v>
      </c>
      <c r="K32" s="16">
        <f t="shared" si="0"/>
        <v>0.12784090909090909</v>
      </c>
    </row>
    <row r="33" spans="3:8" x14ac:dyDescent="0.2">
      <c r="C33" s="23"/>
      <c r="D33" s="23"/>
      <c r="E33" s="23"/>
      <c r="F33" s="23"/>
      <c r="G33" s="23"/>
      <c r="H33" s="23"/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1" t="s">
        <v>109</v>
      </c>
      <c r="D9" s="51"/>
      <c r="E9" s="51"/>
      <c r="F9" s="51"/>
      <c r="G9" s="51"/>
      <c r="H9" s="29" t="s">
        <v>110</v>
      </c>
      <c r="I9" s="29"/>
      <c r="J9" s="29"/>
      <c r="K9" s="29"/>
      <c r="L9" s="29"/>
      <c r="M9" s="29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26</v>
      </c>
      <c r="D11" s="26">
        <v>13</v>
      </c>
      <c r="E11" s="26">
        <v>8</v>
      </c>
      <c r="F11" s="26">
        <v>5</v>
      </c>
      <c r="G11" s="26">
        <v>0</v>
      </c>
      <c r="H11" s="26">
        <v>22</v>
      </c>
      <c r="I11" s="26">
        <v>15</v>
      </c>
      <c r="J11" s="26">
        <v>5</v>
      </c>
      <c r="K11" s="26">
        <v>2</v>
      </c>
      <c r="L11" s="26">
        <v>0</v>
      </c>
      <c r="M11" s="15">
        <f>IF(C11=0,"-",IF(H11=0,"-",(H11-C11)/C11))</f>
        <v>-0.15384615384615385</v>
      </c>
      <c r="N11" s="15">
        <f t="shared" ref="N11:Q28" si="0">IF(D11=0,"-",IF(I11=0,"-",(I11-D11)/D11))</f>
        <v>0.15384615384615385</v>
      </c>
      <c r="O11" s="15">
        <f t="shared" si="0"/>
        <v>-0.375</v>
      </c>
      <c r="P11" s="15">
        <f t="shared" si="0"/>
        <v>-0.6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2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>
        <v>1</v>
      </c>
      <c r="J12" s="26">
        <v>0</v>
      </c>
      <c r="K12" s="26">
        <v>0</v>
      </c>
      <c r="L12" s="26">
        <v>0</v>
      </c>
      <c r="M12" s="15">
        <f t="shared" ref="M12:M28" si="1">IF(C12=0,"-",IF(H12=0,"-",(H12-C12)/C12))</f>
        <v>-0.5</v>
      </c>
      <c r="N12" s="15">
        <f t="shared" si="0"/>
        <v>-0.5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2</v>
      </c>
      <c r="D13" s="26">
        <v>1</v>
      </c>
      <c r="E13" s="26">
        <v>1</v>
      </c>
      <c r="F13" s="26">
        <v>0</v>
      </c>
      <c r="G13" s="26">
        <v>0</v>
      </c>
      <c r="H13" s="26">
        <v>6</v>
      </c>
      <c r="I13" s="26">
        <v>5</v>
      </c>
      <c r="J13" s="26">
        <v>1</v>
      </c>
      <c r="K13" s="26">
        <v>0</v>
      </c>
      <c r="L13" s="26">
        <v>0</v>
      </c>
      <c r="M13" s="15">
        <f t="shared" si="1"/>
        <v>2</v>
      </c>
      <c r="N13" s="15">
        <f t="shared" si="0"/>
        <v>4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1</v>
      </c>
      <c r="F15" s="26">
        <v>0</v>
      </c>
      <c r="G15" s="26">
        <v>0</v>
      </c>
      <c r="H15" s="26">
        <v>5</v>
      </c>
      <c r="I15" s="26">
        <v>3</v>
      </c>
      <c r="J15" s="26">
        <v>1</v>
      </c>
      <c r="K15" s="26">
        <v>1</v>
      </c>
      <c r="L15" s="26">
        <v>0</v>
      </c>
      <c r="M15" s="15">
        <f t="shared" si="1"/>
        <v>0.25</v>
      </c>
      <c r="N15" s="15">
        <f t="shared" si="0"/>
        <v>0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1</v>
      </c>
      <c r="D16" s="26">
        <v>1</v>
      </c>
      <c r="E16" s="26">
        <v>0</v>
      </c>
      <c r="F16" s="26">
        <v>0</v>
      </c>
      <c r="G16" s="26">
        <v>0</v>
      </c>
      <c r="H16" s="26">
        <v>1</v>
      </c>
      <c r="I16" s="26">
        <v>1</v>
      </c>
      <c r="J16" s="26">
        <v>0</v>
      </c>
      <c r="K16" s="26">
        <v>0</v>
      </c>
      <c r="L16" s="26">
        <v>0</v>
      </c>
      <c r="M16" s="15">
        <f t="shared" si="1"/>
        <v>0</v>
      </c>
      <c r="N16" s="15">
        <f t="shared" si="0"/>
        <v>0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9</v>
      </c>
      <c r="D17" s="26">
        <v>4</v>
      </c>
      <c r="E17" s="26">
        <v>5</v>
      </c>
      <c r="F17" s="26">
        <v>0</v>
      </c>
      <c r="G17" s="26">
        <v>0</v>
      </c>
      <c r="H17" s="26">
        <v>9</v>
      </c>
      <c r="I17" s="26">
        <v>7</v>
      </c>
      <c r="J17" s="26">
        <v>1</v>
      </c>
      <c r="K17" s="26">
        <v>0</v>
      </c>
      <c r="L17" s="26">
        <v>1</v>
      </c>
      <c r="M17" s="15">
        <f t="shared" si="1"/>
        <v>0</v>
      </c>
      <c r="N17" s="15">
        <f t="shared" si="0"/>
        <v>0.75</v>
      </c>
      <c r="O17" s="15">
        <f t="shared" si="0"/>
        <v>-0.8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4</v>
      </c>
      <c r="D18" s="26">
        <v>3</v>
      </c>
      <c r="E18" s="26">
        <v>1</v>
      </c>
      <c r="F18" s="26">
        <v>0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0</v>
      </c>
      <c r="M18" s="15">
        <f t="shared" si="1"/>
        <v>-0.75</v>
      </c>
      <c r="N18" s="15">
        <f t="shared" si="0"/>
        <v>-0.66666666666666663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18</v>
      </c>
      <c r="D19" s="26">
        <v>5</v>
      </c>
      <c r="E19" s="26">
        <v>9</v>
      </c>
      <c r="F19" s="26">
        <v>4</v>
      </c>
      <c r="G19" s="26">
        <v>0</v>
      </c>
      <c r="H19" s="26">
        <v>18</v>
      </c>
      <c r="I19" s="26">
        <v>9</v>
      </c>
      <c r="J19" s="26">
        <v>8</v>
      </c>
      <c r="K19" s="26">
        <v>1</v>
      </c>
      <c r="L19" s="26">
        <v>0</v>
      </c>
      <c r="M19" s="15">
        <f t="shared" si="1"/>
        <v>0</v>
      </c>
      <c r="N19" s="15">
        <f t="shared" si="0"/>
        <v>0.8</v>
      </c>
      <c r="O19" s="15">
        <f t="shared" si="0"/>
        <v>-0.1111111111111111</v>
      </c>
      <c r="P19" s="15">
        <f t="shared" si="0"/>
        <v>-0.75</v>
      </c>
      <c r="Q19" s="15" t="str">
        <f t="shared" si="0"/>
        <v>-</v>
      </c>
    </row>
    <row r="20" spans="2:17" ht="20.100000000000001" customHeight="1" thickBot="1" x14ac:dyDescent="0.25">
      <c r="B20" s="6" t="s">
        <v>11</v>
      </c>
      <c r="C20" s="26">
        <v>23</v>
      </c>
      <c r="D20" s="26">
        <v>14</v>
      </c>
      <c r="E20" s="26">
        <v>7</v>
      </c>
      <c r="F20" s="26">
        <v>1</v>
      </c>
      <c r="G20" s="26">
        <v>1</v>
      </c>
      <c r="H20" s="26">
        <v>16</v>
      </c>
      <c r="I20" s="26">
        <v>11</v>
      </c>
      <c r="J20" s="26">
        <v>2</v>
      </c>
      <c r="K20" s="26">
        <v>2</v>
      </c>
      <c r="L20" s="26">
        <v>1</v>
      </c>
      <c r="M20" s="15">
        <f t="shared" si="1"/>
        <v>-0.30434782608695654</v>
      </c>
      <c r="N20" s="15">
        <f t="shared" si="0"/>
        <v>-0.21428571428571427</v>
      </c>
      <c r="O20" s="15">
        <f t="shared" si="0"/>
        <v>-0.7142857142857143</v>
      </c>
      <c r="P20" s="15">
        <f t="shared" si="0"/>
        <v>1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6</v>
      </c>
      <c r="D22" s="26">
        <v>5</v>
      </c>
      <c r="E22" s="26">
        <v>1</v>
      </c>
      <c r="F22" s="26">
        <v>0</v>
      </c>
      <c r="G22" s="26">
        <v>0</v>
      </c>
      <c r="H22" s="26">
        <v>2</v>
      </c>
      <c r="I22" s="26">
        <v>1</v>
      </c>
      <c r="J22" s="26">
        <v>1</v>
      </c>
      <c r="K22" s="26">
        <v>0</v>
      </c>
      <c r="L22" s="26">
        <v>0</v>
      </c>
      <c r="M22" s="15">
        <f t="shared" si="1"/>
        <v>-0.66666666666666663</v>
      </c>
      <c r="N22" s="15">
        <f t="shared" si="0"/>
        <v>-0.8</v>
      </c>
      <c r="O22" s="15">
        <f t="shared" si="0"/>
        <v>0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16</v>
      </c>
      <c r="D23" s="26">
        <v>4</v>
      </c>
      <c r="E23" s="26">
        <v>5</v>
      </c>
      <c r="F23" s="26">
        <v>6</v>
      </c>
      <c r="G23" s="26">
        <v>1</v>
      </c>
      <c r="H23" s="26">
        <v>16</v>
      </c>
      <c r="I23" s="26">
        <v>4</v>
      </c>
      <c r="J23" s="26">
        <v>7</v>
      </c>
      <c r="K23" s="26">
        <v>3</v>
      </c>
      <c r="L23" s="26">
        <v>2</v>
      </c>
      <c r="M23" s="15">
        <f t="shared" si="1"/>
        <v>0</v>
      </c>
      <c r="N23" s="15">
        <f t="shared" si="0"/>
        <v>0</v>
      </c>
      <c r="O23" s="15">
        <f t="shared" si="0"/>
        <v>0.4</v>
      </c>
      <c r="P23" s="15">
        <f t="shared" si="0"/>
        <v>-0.5</v>
      </c>
      <c r="Q23" s="15">
        <f t="shared" si="0"/>
        <v>1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3</v>
      </c>
      <c r="I24" s="26">
        <v>0</v>
      </c>
      <c r="J24" s="26">
        <v>3</v>
      </c>
      <c r="K24" s="26">
        <v>0</v>
      </c>
      <c r="L24" s="26">
        <v>0</v>
      </c>
      <c r="M24" s="15">
        <f t="shared" si="1"/>
        <v>2</v>
      </c>
      <c r="N24" s="15" t="str">
        <f t="shared" si="0"/>
        <v>-</v>
      </c>
      <c r="O24" s="15">
        <f t="shared" si="0"/>
        <v>2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0</v>
      </c>
      <c r="J25" s="26">
        <v>1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4</v>
      </c>
      <c r="D26" s="26">
        <v>0</v>
      </c>
      <c r="E26" s="26">
        <v>3</v>
      </c>
      <c r="F26" s="26">
        <v>1</v>
      </c>
      <c r="G26" s="26">
        <v>0</v>
      </c>
      <c r="H26" s="26">
        <v>6</v>
      </c>
      <c r="I26" s="26">
        <v>1</v>
      </c>
      <c r="J26" s="26">
        <v>4</v>
      </c>
      <c r="K26" s="26">
        <v>0</v>
      </c>
      <c r="L26" s="26">
        <v>1</v>
      </c>
      <c r="M26" s="15">
        <f t="shared" si="1"/>
        <v>0.5</v>
      </c>
      <c r="N26" s="15" t="str">
        <f t="shared" si="0"/>
        <v>-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116</v>
      </c>
      <c r="D28" s="13">
        <f t="shared" ref="D28:L28" si="2">SUM(D11:D27)</f>
        <v>55</v>
      </c>
      <c r="E28" s="13">
        <f t="shared" si="2"/>
        <v>42</v>
      </c>
      <c r="F28" s="13">
        <f t="shared" si="2"/>
        <v>17</v>
      </c>
      <c r="G28" s="13">
        <f t="shared" si="2"/>
        <v>2</v>
      </c>
      <c r="H28" s="13">
        <f t="shared" si="2"/>
        <v>109</v>
      </c>
      <c r="I28" s="13">
        <f t="shared" si="2"/>
        <v>61</v>
      </c>
      <c r="J28" s="13">
        <f t="shared" si="2"/>
        <v>34</v>
      </c>
      <c r="K28" s="13">
        <f t="shared" si="2"/>
        <v>9</v>
      </c>
      <c r="L28" s="13">
        <f t="shared" si="2"/>
        <v>5</v>
      </c>
      <c r="M28" s="16">
        <f t="shared" si="1"/>
        <v>-6.0344827586206899E-2</v>
      </c>
      <c r="N28" s="16">
        <f t="shared" si="0"/>
        <v>0.10909090909090909</v>
      </c>
      <c r="O28" s="16">
        <f t="shared" si="0"/>
        <v>-0.19047619047619047</v>
      </c>
      <c r="P28" s="16">
        <f t="shared" si="0"/>
        <v>-0.47058823529411764</v>
      </c>
      <c r="Q28" s="16">
        <f t="shared" si="0"/>
        <v>1.5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1" t="s">
        <v>109</v>
      </c>
      <c r="D8" s="51"/>
      <c r="E8" s="51"/>
      <c r="F8" s="51"/>
      <c r="G8" s="28"/>
      <c r="H8" s="52" t="s">
        <v>110</v>
      </c>
      <c r="I8" s="51"/>
      <c r="J8" s="51"/>
      <c r="K8" s="51"/>
      <c r="L8" s="28"/>
      <c r="M8" s="52" t="s">
        <v>112</v>
      </c>
      <c r="N8" s="51"/>
      <c r="O8" s="51"/>
      <c r="P8" s="51"/>
      <c r="Q8" s="28"/>
    </row>
    <row r="9" spans="2:17" ht="44.25" customHeight="1" thickBot="1" x14ac:dyDescent="0.25">
      <c r="C9" s="37" t="s">
        <v>85</v>
      </c>
      <c r="D9" s="37"/>
      <c r="E9" s="37"/>
      <c r="F9" s="37"/>
      <c r="G9" s="38"/>
      <c r="H9" s="37" t="s">
        <v>85</v>
      </c>
      <c r="I9" s="37"/>
      <c r="J9" s="37"/>
      <c r="K9" s="37"/>
      <c r="L9" s="38"/>
      <c r="M9" s="37" t="s">
        <v>85</v>
      </c>
      <c r="N9" s="37"/>
      <c r="O9" s="37"/>
      <c r="P9" s="37"/>
      <c r="Q9" s="38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6">
        <v>26</v>
      </c>
      <c r="D11" s="26">
        <v>13</v>
      </c>
      <c r="E11" s="26">
        <v>8</v>
      </c>
      <c r="F11" s="26">
        <v>5</v>
      </c>
      <c r="G11" s="26">
        <v>0</v>
      </c>
      <c r="H11" s="26">
        <v>22</v>
      </c>
      <c r="I11" s="26">
        <v>15</v>
      </c>
      <c r="J11" s="26">
        <v>5</v>
      </c>
      <c r="K11" s="26">
        <v>2</v>
      </c>
      <c r="L11" s="26">
        <v>0</v>
      </c>
      <c r="M11" s="15">
        <f>IF(C11=0,"-",IF(H11=0,"-",(H11-C11)/C11))</f>
        <v>-0.15384615384615385</v>
      </c>
      <c r="N11" s="15">
        <f t="shared" ref="N11:Q28" si="0">IF(D11=0,"-",IF(I11=0,"-",(I11-D11)/D11))</f>
        <v>0.15384615384615385</v>
      </c>
      <c r="O11" s="15">
        <f t="shared" si="0"/>
        <v>-0.375</v>
      </c>
      <c r="P11" s="15">
        <f t="shared" si="0"/>
        <v>-0.6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26">
        <v>2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>
        <v>1</v>
      </c>
      <c r="J12" s="26">
        <v>0</v>
      </c>
      <c r="K12" s="26">
        <v>0</v>
      </c>
      <c r="L12" s="26">
        <v>0</v>
      </c>
      <c r="M12" s="15">
        <f t="shared" ref="M12:M28" si="1">IF(C12=0,"-",IF(H12=0,"-",(H12-C12)/C12))</f>
        <v>-0.5</v>
      </c>
      <c r="N12" s="15">
        <f t="shared" si="0"/>
        <v>-0.5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26">
        <v>2</v>
      </c>
      <c r="D13" s="26">
        <v>1</v>
      </c>
      <c r="E13" s="26">
        <v>1</v>
      </c>
      <c r="F13" s="26">
        <v>0</v>
      </c>
      <c r="G13" s="26">
        <v>0</v>
      </c>
      <c r="H13" s="26">
        <v>6</v>
      </c>
      <c r="I13" s="26">
        <v>5</v>
      </c>
      <c r="J13" s="26">
        <v>1</v>
      </c>
      <c r="K13" s="26">
        <v>0</v>
      </c>
      <c r="L13" s="26">
        <v>0</v>
      </c>
      <c r="M13" s="15">
        <f t="shared" si="1"/>
        <v>2</v>
      </c>
      <c r="N13" s="15">
        <f t="shared" si="0"/>
        <v>4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5" t="str">
        <f t="shared" si="1"/>
        <v>-</v>
      </c>
      <c r="N14" s="15" t="str">
        <f t="shared" si="0"/>
        <v>-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26">
        <v>4</v>
      </c>
      <c r="D15" s="26">
        <v>3</v>
      </c>
      <c r="E15" s="26">
        <v>1</v>
      </c>
      <c r="F15" s="26">
        <v>0</v>
      </c>
      <c r="G15" s="26">
        <v>0</v>
      </c>
      <c r="H15" s="26">
        <v>5</v>
      </c>
      <c r="I15" s="26">
        <v>3</v>
      </c>
      <c r="J15" s="26">
        <v>1</v>
      </c>
      <c r="K15" s="26">
        <v>1</v>
      </c>
      <c r="L15" s="26">
        <v>0</v>
      </c>
      <c r="M15" s="15">
        <f t="shared" si="1"/>
        <v>0.25</v>
      </c>
      <c r="N15" s="15">
        <f t="shared" si="0"/>
        <v>0</v>
      </c>
      <c r="O15" s="15">
        <f t="shared" si="0"/>
        <v>0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26">
        <v>1</v>
      </c>
      <c r="D16" s="26">
        <v>1</v>
      </c>
      <c r="E16" s="26">
        <v>0</v>
      </c>
      <c r="F16" s="26">
        <v>0</v>
      </c>
      <c r="G16" s="26">
        <v>0</v>
      </c>
      <c r="H16" s="26">
        <v>1</v>
      </c>
      <c r="I16" s="26">
        <v>1</v>
      </c>
      <c r="J16" s="26">
        <v>0</v>
      </c>
      <c r="K16" s="26">
        <v>0</v>
      </c>
      <c r="L16" s="26">
        <v>0</v>
      </c>
      <c r="M16" s="15">
        <f t="shared" si="1"/>
        <v>0</v>
      </c>
      <c r="N16" s="15">
        <f t="shared" si="0"/>
        <v>0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26">
        <v>9</v>
      </c>
      <c r="D17" s="26">
        <v>4</v>
      </c>
      <c r="E17" s="26">
        <v>5</v>
      </c>
      <c r="F17" s="26">
        <v>0</v>
      </c>
      <c r="G17" s="26">
        <v>0</v>
      </c>
      <c r="H17" s="26">
        <v>9</v>
      </c>
      <c r="I17" s="26">
        <v>7</v>
      </c>
      <c r="J17" s="26">
        <v>1</v>
      </c>
      <c r="K17" s="26">
        <v>0</v>
      </c>
      <c r="L17" s="26">
        <v>1</v>
      </c>
      <c r="M17" s="15">
        <f t="shared" si="1"/>
        <v>0</v>
      </c>
      <c r="N17" s="15">
        <f t="shared" si="0"/>
        <v>0.75</v>
      </c>
      <c r="O17" s="15">
        <f t="shared" si="0"/>
        <v>-0.8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26">
        <v>4</v>
      </c>
      <c r="D18" s="26">
        <v>3</v>
      </c>
      <c r="E18" s="26">
        <v>1</v>
      </c>
      <c r="F18" s="26">
        <v>0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0</v>
      </c>
      <c r="M18" s="15">
        <f t="shared" si="1"/>
        <v>-0.75</v>
      </c>
      <c r="N18" s="15">
        <f t="shared" si="0"/>
        <v>-0.66666666666666663</v>
      </c>
      <c r="O18" s="15" t="str">
        <f t="shared" si="0"/>
        <v>-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26">
        <v>18</v>
      </c>
      <c r="D19" s="26">
        <v>5</v>
      </c>
      <c r="E19" s="26">
        <v>9</v>
      </c>
      <c r="F19" s="26">
        <v>4</v>
      </c>
      <c r="G19" s="26">
        <v>0</v>
      </c>
      <c r="H19" s="26">
        <v>18</v>
      </c>
      <c r="I19" s="26">
        <v>9</v>
      </c>
      <c r="J19" s="26">
        <v>8</v>
      </c>
      <c r="K19" s="26">
        <v>1</v>
      </c>
      <c r="L19" s="26">
        <v>0</v>
      </c>
      <c r="M19" s="15">
        <f t="shared" si="1"/>
        <v>0</v>
      </c>
      <c r="N19" s="15">
        <f t="shared" si="0"/>
        <v>0.8</v>
      </c>
      <c r="O19" s="15">
        <f t="shared" si="0"/>
        <v>-0.1111111111111111</v>
      </c>
      <c r="P19" s="15">
        <f t="shared" si="0"/>
        <v>-0.75</v>
      </c>
      <c r="Q19" s="15" t="str">
        <f t="shared" si="0"/>
        <v>-</v>
      </c>
    </row>
    <row r="20" spans="2:17" ht="20.100000000000001" customHeight="1" thickBot="1" x14ac:dyDescent="0.25">
      <c r="B20" s="6" t="s">
        <v>11</v>
      </c>
      <c r="C20" s="26">
        <v>23</v>
      </c>
      <c r="D20" s="26">
        <v>14</v>
      </c>
      <c r="E20" s="26">
        <v>7</v>
      </c>
      <c r="F20" s="26">
        <v>1</v>
      </c>
      <c r="G20" s="26">
        <v>1</v>
      </c>
      <c r="H20" s="26">
        <v>16</v>
      </c>
      <c r="I20" s="26">
        <v>11</v>
      </c>
      <c r="J20" s="26">
        <v>2</v>
      </c>
      <c r="K20" s="26">
        <v>2</v>
      </c>
      <c r="L20" s="26">
        <v>1</v>
      </c>
      <c r="M20" s="15">
        <f t="shared" si="1"/>
        <v>-0.30434782608695654</v>
      </c>
      <c r="N20" s="15">
        <f t="shared" si="0"/>
        <v>-0.21428571428571427</v>
      </c>
      <c r="O20" s="15">
        <f t="shared" si="0"/>
        <v>-0.7142857142857143</v>
      </c>
      <c r="P20" s="15">
        <f t="shared" si="0"/>
        <v>1</v>
      </c>
      <c r="Q20" s="15">
        <f t="shared" si="0"/>
        <v>0</v>
      </c>
    </row>
    <row r="21" spans="2:17" ht="20.100000000000001" customHeight="1" thickBot="1" x14ac:dyDescent="0.25">
      <c r="B21" s="6" t="s">
        <v>12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26">
        <v>6</v>
      </c>
      <c r="D22" s="26">
        <v>5</v>
      </c>
      <c r="E22" s="26">
        <v>1</v>
      </c>
      <c r="F22" s="26">
        <v>0</v>
      </c>
      <c r="G22" s="26">
        <v>0</v>
      </c>
      <c r="H22" s="26">
        <v>2</v>
      </c>
      <c r="I22" s="26">
        <v>1</v>
      </c>
      <c r="J22" s="26">
        <v>1</v>
      </c>
      <c r="K22" s="26">
        <v>0</v>
      </c>
      <c r="L22" s="26">
        <v>0</v>
      </c>
      <c r="M22" s="15">
        <f t="shared" si="1"/>
        <v>-0.66666666666666663</v>
      </c>
      <c r="N22" s="15">
        <f t="shared" si="0"/>
        <v>-0.8</v>
      </c>
      <c r="O22" s="15">
        <f t="shared" si="0"/>
        <v>0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26">
        <v>15</v>
      </c>
      <c r="D23" s="26">
        <v>4</v>
      </c>
      <c r="E23" s="26">
        <v>5</v>
      </c>
      <c r="F23" s="26">
        <v>6</v>
      </c>
      <c r="G23" s="26">
        <v>0</v>
      </c>
      <c r="H23" s="26">
        <v>15</v>
      </c>
      <c r="I23" s="26">
        <v>4</v>
      </c>
      <c r="J23" s="26">
        <v>6</v>
      </c>
      <c r="K23" s="26">
        <v>3</v>
      </c>
      <c r="L23" s="26">
        <v>2</v>
      </c>
      <c r="M23" s="15">
        <f t="shared" si="1"/>
        <v>0</v>
      </c>
      <c r="N23" s="15">
        <f t="shared" si="0"/>
        <v>0</v>
      </c>
      <c r="O23" s="15">
        <f t="shared" si="0"/>
        <v>0.2</v>
      </c>
      <c r="P23" s="15">
        <f t="shared" si="0"/>
        <v>-0.5</v>
      </c>
      <c r="Q23" s="15" t="str">
        <f t="shared" si="0"/>
        <v>-</v>
      </c>
    </row>
    <row r="24" spans="2:17" ht="20.100000000000001" customHeight="1" thickBot="1" x14ac:dyDescent="0.25">
      <c r="B24" s="6" t="s">
        <v>15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3</v>
      </c>
      <c r="I24" s="26">
        <v>0</v>
      </c>
      <c r="J24" s="26">
        <v>3</v>
      </c>
      <c r="K24" s="26">
        <v>0</v>
      </c>
      <c r="L24" s="26">
        <v>0</v>
      </c>
      <c r="M24" s="15">
        <f t="shared" si="1"/>
        <v>2</v>
      </c>
      <c r="N24" s="15" t="str">
        <f t="shared" si="0"/>
        <v>-</v>
      </c>
      <c r="O24" s="15">
        <f t="shared" si="0"/>
        <v>2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0</v>
      </c>
      <c r="J25" s="26">
        <v>1</v>
      </c>
      <c r="K25" s="26">
        <v>0</v>
      </c>
      <c r="L25" s="26">
        <v>0</v>
      </c>
      <c r="M25" s="15" t="str">
        <f t="shared" si="1"/>
        <v>-</v>
      </c>
      <c r="N25" s="15" t="str">
        <f t="shared" si="0"/>
        <v>-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26">
        <v>4</v>
      </c>
      <c r="D26" s="26">
        <v>0</v>
      </c>
      <c r="E26" s="26">
        <v>3</v>
      </c>
      <c r="F26" s="26">
        <v>1</v>
      </c>
      <c r="G26" s="26">
        <v>0</v>
      </c>
      <c r="H26" s="26">
        <v>6</v>
      </c>
      <c r="I26" s="26">
        <v>1</v>
      </c>
      <c r="J26" s="26">
        <v>4</v>
      </c>
      <c r="K26" s="26">
        <v>0</v>
      </c>
      <c r="L26" s="26">
        <v>1</v>
      </c>
      <c r="M26" s="15">
        <f t="shared" si="1"/>
        <v>0.5</v>
      </c>
      <c r="N26" s="15" t="str">
        <f t="shared" si="0"/>
        <v>-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115</v>
      </c>
      <c r="D28" s="13">
        <f t="shared" ref="D28:L28" si="2">SUM(D11:D27)</f>
        <v>55</v>
      </c>
      <c r="E28" s="13">
        <f t="shared" si="2"/>
        <v>42</v>
      </c>
      <c r="F28" s="13">
        <f t="shared" si="2"/>
        <v>17</v>
      </c>
      <c r="G28" s="13">
        <f t="shared" si="2"/>
        <v>1</v>
      </c>
      <c r="H28" s="13">
        <f t="shared" si="2"/>
        <v>108</v>
      </c>
      <c r="I28" s="13">
        <f t="shared" si="2"/>
        <v>61</v>
      </c>
      <c r="J28" s="13">
        <f t="shared" si="2"/>
        <v>33</v>
      </c>
      <c r="K28" s="13">
        <f t="shared" si="2"/>
        <v>9</v>
      </c>
      <c r="L28" s="13">
        <f t="shared" si="2"/>
        <v>5</v>
      </c>
      <c r="M28" s="16">
        <f t="shared" si="1"/>
        <v>-6.0869565217391307E-2</v>
      </c>
      <c r="N28" s="16">
        <f t="shared" si="0"/>
        <v>0.10909090909090909</v>
      </c>
      <c r="O28" s="16">
        <f t="shared" si="0"/>
        <v>-0.21428571428571427</v>
      </c>
      <c r="P28" s="16">
        <f t="shared" si="0"/>
        <v>-0.47058823529411764</v>
      </c>
      <c r="Q28" s="16">
        <f t="shared" si="0"/>
        <v>4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2" spans="2:17" ht="44.25" customHeight="1" thickBot="1" x14ac:dyDescent="0.25">
      <c r="C32" s="51" t="s">
        <v>109</v>
      </c>
      <c r="D32" s="51"/>
      <c r="E32" s="51"/>
      <c r="F32" s="51"/>
      <c r="G32" s="28"/>
      <c r="H32" s="52" t="s">
        <v>110</v>
      </c>
      <c r="I32" s="51"/>
      <c r="J32" s="51"/>
      <c r="K32" s="51"/>
      <c r="L32" s="28"/>
      <c r="M32" s="52" t="s">
        <v>112</v>
      </c>
      <c r="N32" s="51"/>
      <c r="O32" s="51"/>
      <c r="P32" s="51"/>
      <c r="Q32" s="28"/>
    </row>
    <row r="33" spans="2:17" ht="44.25" customHeight="1" thickBot="1" x14ac:dyDescent="0.25">
      <c r="C33" s="37" t="s">
        <v>86</v>
      </c>
      <c r="D33" s="37"/>
      <c r="E33" s="37"/>
      <c r="F33" s="37"/>
      <c r="G33" s="38"/>
      <c r="H33" s="37" t="s">
        <v>86</v>
      </c>
      <c r="I33" s="37"/>
      <c r="J33" s="37"/>
      <c r="K33" s="37"/>
      <c r="L33" s="38"/>
      <c r="M33" s="37" t="s">
        <v>86</v>
      </c>
      <c r="N33" s="37"/>
      <c r="O33" s="37"/>
      <c r="P33" s="37"/>
      <c r="Q33" s="38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5" t="str">
        <f>IF(C35=0,"-",IF(H35=0,"-",(H35-C35)/C35))</f>
        <v>-</v>
      </c>
      <c r="N35" s="15" t="str">
        <f t="shared" ref="N35:N52" si="3">IF(D35=0,"-",IF(I35=0,"-",(I35-D35)/D35))</f>
        <v>-</v>
      </c>
      <c r="O35" s="15" t="str">
        <f t="shared" ref="O35:O52" si="4">IF(E35=0,"-",IF(J35=0,"-",(J35-E35)/E35))</f>
        <v>-</v>
      </c>
      <c r="P35" s="15" t="str">
        <f t="shared" ref="P35:P52" si="5">IF(F35=0,"-",IF(K35=0,"-",(K35-F35)/F35))</f>
        <v>-</v>
      </c>
      <c r="Q35" s="15" t="str">
        <f t="shared" ref="Q35:Q52" si="6">IF(G35=0,"-",IF(L35=0,"-",(L35-G35)/G35))</f>
        <v>-</v>
      </c>
    </row>
    <row r="36" spans="2:17" ht="20.100000000000001" customHeight="1" thickBot="1" x14ac:dyDescent="0.25">
      <c r="B36" s="6" t="s">
        <v>3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15" t="str">
        <f t="shared" ref="M36:M52" si="7">IF(C36=0,"-",IF(H36=0,"-",(H36-C36)/C36))</f>
        <v>-</v>
      </c>
      <c r="N36" s="15" t="str">
        <f t="shared" si="3"/>
        <v>-</v>
      </c>
      <c r="O36" s="15" t="str">
        <f t="shared" si="4"/>
        <v>-</v>
      </c>
      <c r="P36" s="15" t="str">
        <f t="shared" si="5"/>
        <v>-</v>
      </c>
      <c r="Q36" s="15" t="str">
        <f t="shared" si="6"/>
        <v>-</v>
      </c>
    </row>
    <row r="37" spans="2:17" ht="20.100000000000001" customHeight="1" thickBot="1" x14ac:dyDescent="0.25">
      <c r="B37" s="6" t="s">
        <v>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15" t="str">
        <f t="shared" si="7"/>
        <v>-</v>
      </c>
      <c r="N37" s="15" t="str">
        <f t="shared" si="3"/>
        <v>-</v>
      </c>
      <c r="O37" s="15" t="str">
        <f t="shared" si="4"/>
        <v>-</v>
      </c>
      <c r="P37" s="15" t="str">
        <f t="shared" si="5"/>
        <v>-</v>
      </c>
      <c r="Q37" s="15" t="str">
        <f t="shared" si="6"/>
        <v>-</v>
      </c>
    </row>
    <row r="38" spans="2:17" ht="20.100000000000001" customHeight="1" thickBot="1" x14ac:dyDescent="0.25">
      <c r="B38" s="6" t="s">
        <v>5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15" t="str">
        <f t="shared" si="7"/>
        <v>-</v>
      </c>
      <c r="N38" s="15" t="str">
        <f t="shared" si="3"/>
        <v>-</v>
      </c>
      <c r="O38" s="15" t="str">
        <f t="shared" si="4"/>
        <v>-</v>
      </c>
      <c r="P38" s="15" t="str">
        <f t="shared" si="5"/>
        <v>-</v>
      </c>
      <c r="Q38" s="15" t="str">
        <f t="shared" si="6"/>
        <v>-</v>
      </c>
    </row>
    <row r="39" spans="2:17" ht="20.100000000000001" customHeight="1" thickBot="1" x14ac:dyDescent="0.25">
      <c r="B39" s="6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5" t="str">
        <f t="shared" si="7"/>
        <v>-</v>
      </c>
      <c r="N39" s="15" t="str">
        <f t="shared" si="3"/>
        <v>-</v>
      </c>
      <c r="O39" s="15" t="str">
        <f t="shared" si="4"/>
        <v>-</v>
      </c>
      <c r="P39" s="15" t="str">
        <f t="shared" si="5"/>
        <v>-</v>
      </c>
      <c r="Q39" s="15" t="str">
        <f t="shared" si="6"/>
        <v>-</v>
      </c>
    </row>
    <row r="40" spans="2:17" ht="20.100000000000001" customHeight="1" thickBot="1" x14ac:dyDescent="0.25">
      <c r="B40" s="6" t="s">
        <v>7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15" t="str">
        <f t="shared" si="7"/>
        <v>-</v>
      </c>
      <c r="N40" s="15" t="str">
        <f t="shared" si="3"/>
        <v>-</v>
      </c>
      <c r="O40" s="15" t="str">
        <f t="shared" si="4"/>
        <v>-</v>
      </c>
      <c r="P40" s="15" t="str">
        <f t="shared" si="5"/>
        <v>-</v>
      </c>
      <c r="Q40" s="15" t="str">
        <f t="shared" si="6"/>
        <v>-</v>
      </c>
    </row>
    <row r="41" spans="2:17" ht="20.100000000000001" customHeight="1" thickBot="1" x14ac:dyDescent="0.25">
      <c r="B41" s="6" t="s">
        <v>8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5" t="str">
        <f t="shared" si="7"/>
        <v>-</v>
      </c>
      <c r="N41" s="15" t="str">
        <f t="shared" si="3"/>
        <v>-</v>
      </c>
      <c r="O41" s="15" t="str">
        <f t="shared" si="4"/>
        <v>-</v>
      </c>
      <c r="P41" s="15" t="str">
        <f t="shared" si="5"/>
        <v>-</v>
      </c>
      <c r="Q41" s="15" t="str">
        <f t="shared" si="6"/>
        <v>-</v>
      </c>
    </row>
    <row r="42" spans="2:17" ht="20.100000000000001" customHeight="1" thickBot="1" x14ac:dyDescent="0.25">
      <c r="B42" s="6" t="s">
        <v>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15" t="str">
        <f t="shared" si="7"/>
        <v>-</v>
      </c>
      <c r="N42" s="15" t="str">
        <f t="shared" si="3"/>
        <v>-</v>
      </c>
      <c r="O42" s="15" t="str">
        <f t="shared" si="4"/>
        <v>-</v>
      </c>
      <c r="P42" s="15" t="str">
        <f t="shared" si="5"/>
        <v>-</v>
      </c>
      <c r="Q42" s="15" t="str">
        <f t="shared" si="6"/>
        <v>-</v>
      </c>
    </row>
    <row r="43" spans="2:17" ht="20.100000000000001" customHeight="1" thickBot="1" x14ac:dyDescent="0.25">
      <c r="B43" s="6" t="s">
        <v>10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5" t="str">
        <f t="shared" si="7"/>
        <v>-</v>
      </c>
      <c r="N43" s="15" t="str">
        <f t="shared" si="3"/>
        <v>-</v>
      </c>
      <c r="O43" s="15" t="str">
        <f t="shared" si="4"/>
        <v>-</v>
      </c>
      <c r="P43" s="15" t="str">
        <f t="shared" si="5"/>
        <v>-</v>
      </c>
      <c r="Q43" s="15" t="str">
        <f t="shared" si="6"/>
        <v>-</v>
      </c>
    </row>
    <row r="44" spans="2:17" ht="20.100000000000001" customHeight="1" thickBot="1" x14ac:dyDescent="0.25">
      <c r="B44" s="6" t="s">
        <v>11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5" t="str">
        <f t="shared" si="7"/>
        <v>-</v>
      </c>
      <c r="N44" s="15" t="str">
        <f t="shared" si="3"/>
        <v>-</v>
      </c>
      <c r="O44" s="15" t="str">
        <f t="shared" si="4"/>
        <v>-</v>
      </c>
      <c r="P44" s="15" t="str">
        <f t="shared" si="5"/>
        <v>-</v>
      </c>
      <c r="Q44" s="15" t="str">
        <f t="shared" si="6"/>
        <v>-</v>
      </c>
    </row>
    <row r="45" spans="2:17" ht="20.100000000000001" customHeight="1" thickBot="1" x14ac:dyDescent="0.25">
      <c r="B45" s="6" t="s">
        <v>12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5" t="str">
        <f t="shared" si="7"/>
        <v>-</v>
      </c>
      <c r="N45" s="15" t="str">
        <f t="shared" si="3"/>
        <v>-</v>
      </c>
      <c r="O45" s="15" t="str">
        <f t="shared" si="4"/>
        <v>-</v>
      </c>
      <c r="P45" s="15" t="str">
        <f t="shared" si="5"/>
        <v>-</v>
      </c>
      <c r="Q45" s="15" t="str">
        <f t="shared" si="6"/>
        <v>-</v>
      </c>
    </row>
    <row r="46" spans="2:17" ht="20.100000000000001" customHeight="1" thickBot="1" x14ac:dyDescent="0.25">
      <c r="B46" s="6" t="s">
        <v>13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5" t="str">
        <f t="shared" si="7"/>
        <v>-</v>
      </c>
      <c r="N46" s="15" t="str">
        <f t="shared" si="3"/>
        <v>-</v>
      </c>
      <c r="O46" s="15" t="str">
        <f t="shared" si="4"/>
        <v>-</v>
      </c>
      <c r="P46" s="15" t="str">
        <f t="shared" si="5"/>
        <v>-</v>
      </c>
      <c r="Q46" s="15" t="str">
        <f t="shared" si="6"/>
        <v>-</v>
      </c>
    </row>
    <row r="47" spans="2:17" ht="20.100000000000001" customHeight="1" thickBot="1" x14ac:dyDescent="0.25">
      <c r="B47" s="6" t="s">
        <v>14</v>
      </c>
      <c r="C47" s="26">
        <v>1</v>
      </c>
      <c r="D47" s="26">
        <v>0</v>
      </c>
      <c r="E47" s="26">
        <v>0</v>
      </c>
      <c r="F47" s="26">
        <v>0</v>
      </c>
      <c r="G47" s="26">
        <v>1</v>
      </c>
      <c r="H47" s="26">
        <v>1</v>
      </c>
      <c r="I47" s="26">
        <v>0</v>
      </c>
      <c r="J47" s="26">
        <v>1</v>
      </c>
      <c r="K47" s="26">
        <v>0</v>
      </c>
      <c r="L47" s="26">
        <v>0</v>
      </c>
      <c r="M47" s="15">
        <f t="shared" si="7"/>
        <v>0</v>
      </c>
      <c r="N47" s="15" t="str">
        <f t="shared" si="3"/>
        <v>-</v>
      </c>
      <c r="O47" s="15" t="str">
        <f t="shared" si="4"/>
        <v>-</v>
      </c>
      <c r="P47" s="15" t="str">
        <f t="shared" si="5"/>
        <v>-</v>
      </c>
      <c r="Q47" s="15" t="str">
        <f t="shared" si="6"/>
        <v>-</v>
      </c>
    </row>
    <row r="48" spans="2:17" ht="20.100000000000001" customHeight="1" thickBot="1" x14ac:dyDescent="0.25">
      <c r="B48" s="6" t="s">
        <v>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5" t="str">
        <f t="shared" si="7"/>
        <v>-</v>
      </c>
      <c r="N48" s="15" t="str">
        <f t="shared" si="3"/>
        <v>-</v>
      </c>
      <c r="O48" s="15" t="str">
        <f t="shared" si="4"/>
        <v>-</v>
      </c>
      <c r="P48" s="15" t="str">
        <f t="shared" si="5"/>
        <v>-</v>
      </c>
      <c r="Q48" s="15" t="str">
        <f t="shared" si="6"/>
        <v>-</v>
      </c>
    </row>
    <row r="49" spans="2:17" ht="20.100000000000001" customHeight="1" thickBot="1" x14ac:dyDescent="0.25">
      <c r="B49" s="6" t="s">
        <v>16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15" t="str">
        <f t="shared" si="7"/>
        <v>-</v>
      </c>
      <c r="N49" s="15" t="str">
        <f t="shared" si="3"/>
        <v>-</v>
      </c>
      <c r="O49" s="15" t="str">
        <f t="shared" si="4"/>
        <v>-</v>
      </c>
      <c r="P49" s="15" t="str">
        <f t="shared" si="5"/>
        <v>-</v>
      </c>
      <c r="Q49" s="15" t="str">
        <f t="shared" si="6"/>
        <v>-</v>
      </c>
    </row>
    <row r="50" spans="2:17" ht="20.100000000000001" customHeight="1" thickBot="1" x14ac:dyDescent="0.25">
      <c r="B50" s="7" t="s">
        <v>17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15" t="str">
        <f t="shared" si="7"/>
        <v>-</v>
      </c>
      <c r="N50" s="15" t="str">
        <f t="shared" si="3"/>
        <v>-</v>
      </c>
      <c r="O50" s="15" t="str">
        <f t="shared" si="4"/>
        <v>-</v>
      </c>
      <c r="P50" s="15" t="str">
        <f t="shared" si="5"/>
        <v>-</v>
      </c>
      <c r="Q50" s="15" t="str">
        <f t="shared" si="6"/>
        <v>-</v>
      </c>
    </row>
    <row r="51" spans="2:17" ht="20.100000000000001" customHeight="1" thickBot="1" x14ac:dyDescent="0.25">
      <c r="B51" s="8" t="s">
        <v>18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15" t="str">
        <f t="shared" si="7"/>
        <v>-</v>
      </c>
      <c r="N51" s="15" t="str">
        <f t="shared" si="3"/>
        <v>-</v>
      </c>
      <c r="O51" s="15" t="str">
        <f t="shared" si="4"/>
        <v>-</v>
      </c>
      <c r="P51" s="15" t="str">
        <f t="shared" si="5"/>
        <v>-</v>
      </c>
      <c r="Q51" s="15" t="str">
        <f t="shared" si="6"/>
        <v>-</v>
      </c>
    </row>
    <row r="52" spans="2:17" ht="20.100000000000001" customHeight="1" thickBot="1" x14ac:dyDescent="0.25">
      <c r="B52" s="9" t="s">
        <v>19</v>
      </c>
      <c r="C52" s="13">
        <f>SUM(C35:C51)</f>
        <v>1</v>
      </c>
      <c r="D52" s="13">
        <f t="shared" ref="D52:L52" si="8">SUM(D35:D51)</f>
        <v>0</v>
      </c>
      <c r="E52" s="13">
        <f t="shared" si="8"/>
        <v>0</v>
      </c>
      <c r="F52" s="13">
        <f t="shared" si="8"/>
        <v>0</v>
      </c>
      <c r="G52" s="13">
        <f t="shared" si="8"/>
        <v>1</v>
      </c>
      <c r="H52" s="13">
        <f t="shared" si="8"/>
        <v>1</v>
      </c>
      <c r="I52" s="13">
        <f t="shared" si="8"/>
        <v>0</v>
      </c>
      <c r="J52" s="13">
        <f t="shared" si="8"/>
        <v>1</v>
      </c>
      <c r="K52" s="13">
        <f t="shared" si="8"/>
        <v>0</v>
      </c>
      <c r="L52" s="13">
        <f t="shared" si="8"/>
        <v>0</v>
      </c>
      <c r="M52" s="16">
        <f t="shared" si="7"/>
        <v>0</v>
      </c>
      <c r="N52" s="16" t="str">
        <f t="shared" si="3"/>
        <v>-</v>
      </c>
      <c r="O52" s="16" t="str">
        <f t="shared" si="4"/>
        <v>-</v>
      </c>
      <c r="P52" s="16" t="str">
        <f t="shared" si="5"/>
        <v>-</v>
      </c>
      <c r="Q52" s="16" t="str">
        <f t="shared" si="6"/>
        <v>-</v>
      </c>
    </row>
    <row r="53" spans="2:17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2">
    <mergeCell ref="C32:G32"/>
    <mergeCell ref="H32:L32"/>
    <mergeCell ref="M32:Q32"/>
    <mergeCell ref="C33:G33"/>
    <mergeCell ref="H33:L33"/>
    <mergeCell ref="M33:Q33"/>
    <mergeCell ref="C9:G9"/>
    <mergeCell ref="H9:L9"/>
    <mergeCell ref="M9:Q9"/>
    <mergeCell ref="C8:G8"/>
    <mergeCell ref="H8:L8"/>
    <mergeCell ref="M8:Q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375" customWidth="1"/>
    <col min="10" max="10" width="10.75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7" t="s">
        <v>121</v>
      </c>
      <c r="D9" s="56"/>
      <c r="E9" s="56"/>
      <c r="F9" s="56"/>
      <c r="G9" s="56"/>
      <c r="H9" s="56"/>
      <c r="I9" s="56"/>
      <c r="J9" s="56"/>
      <c r="K9" s="57" t="s">
        <v>122</v>
      </c>
      <c r="L9" s="56"/>
      <c r="M9" s="56"/>
      <c r="N9" s="56"/>
      <c r="O9" s="56"/>
      <c r="P9" s="56"/>
      <c r="Q9" s="56"/>
      <c r="R9" s="56"/>
      <c r="S9" s="56" t="s">
        <v>121</v>
      </c>
      <c r="T9" s="56"/>
      <c r="U9" s="56"/>
      <c r="V9" s="56"/>
      <c r="W9" s="56" t="s">
        <v>122</v>
      </c>
      <c r="X9" s="56"/>
      <c r="Y9" s="56"/>
      <c r="Z9" s="56"/>
    </row>
    <row r="10" spans="2:26" ht="44.25" customHeight="1" thickBot="1" x14ac:dyDescent="0.25">
      <c r="B10" s="53"/>
      <c r="C10" s="55" t="s">
        <v>96</v>
      </c>
      <c r="D10" s="54"/>
      <c r="E10" s="54"/>
      <c r="F10" s="54"/>
      <c r="G10" s="54" t="s">
        <v>97</v>
      </c>
      <c r="H10" s="54"/>
      <c r="I10" s="54"/>
      <c r="J10" s="54"/>
      <c r="K10" s="54" t="s">
        <v>96</v>
      </c>
      <c r="L10" s="54"/>
      <c r="M10" s="54"/>
      <c r="N10" s="54"/>
      <c r="O10" s="54" t="s">
        <v>97</v>
      </c>
      <c r="P10" s="54"/>
      <c r="Q10" s="54"/>
      <c r="R10" s="54"/>
      <c r="S10" s="54" t="s">
        <v>98</v>
      </c>
      <c r="T10" s="54"/>
      <c r="U10" s="54"/>
      <c r="V10" s="54"/>
      <c r="W10" s="54"/>
      <c r="X10" s="54"/>
      <c r="Y10" s="54"/>
      <c r="Z10" s="54"/>
    </row>
    <row r="11" spans="2:26" ht="44.25" customHeight="1" thickBot="1" x14ac:dyDescent="0.25">
      <c r="B11" s="53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26">
        <v>21</v>
      </c>
      <c r="D12" s="26">
        <v>14</v>
      </c>
      <c r="E12" s="26">
        <v>6</v>
      </c>
      <c r="F12" s="26">
        <v>1</v>
      </c>
      <c r="G12" s="26">
        <v>5</v>
      </c>
      <c r="H12" s="26">
        <v>4</v>
      </c>
      <c r="I12" s="26">
        <v>1</v>
      </c>
      <c r="J12" s="26">
        <v>0</v>
      </c>
      <c r="K12" s="26">
        <v>20</v>
      </c>
      <c r="L12" s="26">
        <v>14</v>
      </c>
      <c r="M12" s="26">
        <v>5</v>
      </c>
      <c r="N12" s="26">
        <v>1</v>
      </c>
      <c r="O12" s="26">
        <v>2</v>
      </c>
      <c r="P12" s="26">
        <v>2</v>
      </c>
      <c r="Q12" s="26">
        <v>0</v>
      </c>
      <c r="R12" s="26">
        <v>0</v>
      </c>
      <c r="S12" s="26">
        <f>SUM(T12:V12)</f>
        <v>26</v>
      </c>
      <c r="T12" s="26">
        <f>SUM(D12,H12)</f>
        <v>18</v>
      </c>
      <c r="U12" s="26">
        <f t="shared" ref="U12:V12" si="0">SUM(E12,I12)</f>
        <v>7</v>
      </c>
      <c r="V12" s="26">
        <f t="shared" si="0"/>
        <v>1</v>
      </c>
      <c r="W12" s="26">
        <f>SUM(X12:Z12)</f>
        <v>22</v>
      </c>
      <c r="X12" s="26">
        <f>SUM(L12,P12)</f>
        <v>16</v>
      </c>
      <c r="Y12" s="26">
        <f t="shared" ref="Y12:Z12" si="1">SUM(M12,Q12)</f>
        <v>5</v>
      </c>
      <c r="Z12" s="26">
        <f t="shared" si="1"/>
        <v>1</v>
      </c>
    </row>
    <row r="13" spans="2:26" ht="20.100000000000001" customHeight="1" thickBot="1" x14ac:dyDescent="0.25">
      <c r="B13" s="6" t="s">
        <v>3</v>
      </c>
      <c r="C13" s="26">
        <v>2</v>
      </c>
      <c r="D13" s="26">
        <v>1</v>
      </c>
      <c r="E13" s="26">
        <v>0</v>
      </c>
      <c r="F13" s="26">
        <v>1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f t="shared" ref="S13:S28" si="2">SUM(T13:V13)</f>
        <v>2</v>
      </c>
      <c r="T13" s="26">
        <f t="shared" ref="T13:T28" si="3">SUM(D13,H13)</f>
        <v>1</v>
      </c>
      <c r="U13" s="26">
        <f t="shared" ref="U13:U28" si="4">SUM(E13,I13)</f>
        <v>0</v>
      </c>
      <c r="V13" s="26">
        <f t="shared" ref="V13:V28" si="5">SUM(F13,J13)</f>
        <v>1</v>
      </c>
      <c r="W13" s="26">
        <f t="shared" ref="W13:W28" si="6">SUM(X13:Z13)</f>
        <v>1</v>
      </c>
      <c r="X13" s="26">
        <f t="shared" ref="X13:X28" si="7">SUM(L13,P13)</f>
        <v>1</v>
      </c>
      <c r="Y13" s="26">
        <f t="shared" ref="Y13:Y28" si="8">SUM(M13,Q13)</f>
        <v>0</v>
      </c>
      <c r="Z13" s="26">
        <f t="shared" ref="Z13:Z28" si="9">SUM(N13,R13)</f>
        <v>0</v>
      </c>
    </row>
    <row r="14" spans="2:26" ht="20.100000000000001" customHeight="1" thickBot="1" x14ac:dyDescent="0.25">
      <c r="B14" s="6" t="s">
        <v>4</v>
      </c>
      <c r="C14" s="26">
        <v>2</v>
      </c>
      <c r="D14" s="26">
        <v>0</v>
      </c>
      <c r="E14" s="26">
        <v>0</v>
      </c>
      <c r="F14" s="26">
        <v>2</v>
      </c>
      <c r="G14" s="26">
        <v>0</v>
      </c>
      <c r="H14" s="26">
        <v>0</v>
      </c>
      <c r="I14" s="26">
        <v>0</v>
      </c>
      <c r="J14" s="26">
        <v>0</v>
      </c>
      <c r="K14" s="26">
        <v>6</v>
      </c>
      <c r="L14" s="26">
        <v>3</v>
      </c>
      <c r="M14" s="26">
        <v>3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f t="shared" si="2"/>
        <v>2</v>
      </c>
      <c r="T14" s="26">
        <f t="shared" si="3"/>
        <v>0</v>
      </c>
      <c r="U14" s="26">
        <f t="shared" si="4"/>
        <v>0</v>
      </c>
      <c r="V14" s="26">
        <f t="shared" si="5"/>
        <v>2</v>
      </c>
      <c r="W14" s="26">
        <f t="shared" si="6"/>
        <v>6</v>
      </c>
      <c r="X14" s="26">
        <f t="shared" si="7"/>
        <v>3</v>
      </c>
      <c r="Y14" s="26">
        <f t="shared" si="8"/>
        <v>3</v>
      </c>
      <c r="Z14" s="26">
        <f t="shared" si="9"/>
        <v>0</v>
      </c>
    </row>
    <row r="15" spans="2:26" ht="20.100000000000001" customHeight="1" thickBot="1" x14ac:dyDescent="0.25">
      <c r="B15" s="6" t="s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f t="shared" si="2"/>
        <v>0</v>
      </c>
      <c r="T15" s="26">
        <f t="shared" si="3"/>
        <v>0</v>
      </c>
      <c r="U15" s="26">
        <f t="shared" si="4"/>
        <v>0</v>
      </c>
      <c r="V15" s="26">
        <f t="shared" si="5"/>
        <v>0</v>
      </c>
      <c r="W15" s="26">
        <f t="shared" si="6"/>
        <v>0</v>
      </c>
      <c r="X15" s="26">
        <f t="shared" si="7"/>
        <v>0</v>
      </c>
      <c r="Y15" s="26">
        <f t="shared" si="8"/>
        <v>0</v>
      </c>
      <c r="Z15" s="26">
        <f t="shared" si="9"/>
        <v>0</v>
      </c>
    </row>
    <row r="16" spans="2:26" ht="20.100000000000001" customHeight="1" thickBot="1" x14ac:dyDescent="0.25">
      <c r="B16" s="6" t="s">
        <v>6</v>
      </c>
      <c r="C16" s="26">
        <v>4</v>
      </c>
      <c r="D16" s="26">
        <v>3</v>
      </c>
      <c r="E16" s="26">
        <v>0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4</v>
      </c>
      <c r="L16" s="26">
        <v>2</v>
      </c>
      <c r="M16" s="26">
        <v>1</v>
      </c>
      <c r="N16" s="26">
        <v>1</v>
      </c>
      <c r="O16" s="26">
        <v>1</v>
      </c>
      <c r="P16" s="26">
        <v>1</v>
      </c>
      <c r="Q16" s="26">
        <v>0</v>
      </c>
      <c r="R16" s="26">
        <v>0</v>
      </c>
      <c r="S16" s="26">
        <f t="shared" si="2"/>
        <v>4</v>
      </c>
      <c r="T16" s="26">
        <f t="shared" si="3"/>
        <v>3</v>
      </c>
      <c r="U16" s="26">
        <f t="shared" si="4"/>
        <v>0</v>
      </c>
      <c r="V16" s="26">
        <f t="shared" si="5"/>
        <v>1</v>
      </c>
      <c r="W16" s="26">
        <f t="shared" si="6"/>
        <v>5</v>
      </c>
      <c r="X16" s="26">
        <f t="shared" si="7"/>
        <v>3</v>
      </c>
      <c r="Y16" s="26">
        <f t="shared" si="8"/>
        <v>1</v>
      </c>
      <c r="Z16" s="26">
        <f t="shared" si="9"/>
        <v>1</v>
      </c>
    </row>
    <row r="17" spans="2:26" ht="20.100000000000001" customHeight="1" thickBot="1" x14ac:dyDescent="0.25">
      <c r="B17" s="6" t="s">
        <v>7</v>
      </c>
      <c r="C17" s="26">
        <v>1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1</v>
      </c>
      <c r="L17" s="26">
        <v>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 t="shared" si="2"/>
        <v>1</v>
      </c>
      <c r="T17" s="26">
        <f t="shared" si="3"/>
        <v>1</v>
      </c>
      <c r="U17" s="26">
        <f t="shared" si="4"/>
        <v>0</v>
      </c>
      <c r="V17" s="26">
        <f t="shared" si="5"/>
        <v>0</v>
      </c>
      <c r="W17" s="26">
        <f t="shared" si="6"/>
        <v>1</v>
      </c>
      <c r="X17" s="26">
        <f t="shared" si="7"/>
        <v>1</v>
      </c>
      <c r="Y17" s="26">
        <f t="shared" si="8"/>
        <v>0</v>
      </c>
      <c r="Z17" s="26">
        <f t="shared" si="9"/>
        <v>0</v>
      </c>
    </row>
    <row r="18" spans="2:26" ht="20.100000000000001" customHeight="1" thickBot="1" x14ac:dyDescent="0.25">
      <c r="B18" s="6" t="s">
        <v>8</v>
      </c>
      <c r="C18" s="26">
        <v>9</v>
      </c>
      <c r="D18" s="26">
        <v>6</v>
      </c>
      <c r="E18" s="26">
        <v>2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6">
        <v>8</v>
      </c>
      <c r="L18" s="26">
        <v>4</v>
      </c>
      <c r="M18" s="26">
        <v>4</v>
      </c>
      <c r="N18" s="26">
        <v>0</v>
      </c>
      <c r="O18" s="26">
        <v>1</v>
      </c>
      <c r="P18" s="26">
        <v>1</v>
      </c>
      <c r="Q18" s="26">
        <v>0</v>
      </c>
      <c r="R18" s="26">
        <v>0</v>
      </c>
      <c r="S18" s="26">
        <f t="shared" si="2"/>
        <v>9</v>
      </c>
      <c r="T18" s="26">
        <f t="shared" si="3"/>
        <v>6</v>
      </c>
      <c r="U18" s="26">
        <f t="shared" si="4"/>
        <v>2</v>
      </c>
      <c r="V18" s="26">
        <f t="shared" si="5"/>
        <v>1</v>
      </c>
      <c r="W18" s="26">
        <f t="shared" si="6"/>
        <v>9</v>
      </c>
      <c r="X18" s="26">
        <f t="shared" si="7"/>
        <v>5</v>
      </c>
      <c r="Y18" s="26">
        <f t="shared" si="8"/>
        <v>4</v>
      </c>
      <c r="Z18" s="26">
        <f t="shared" si="9"/>
        <v>0</v>
      </c>
    </row>
    <row r="19" spans="2:26" ht="20.100000000000001" customHeight="1" thickBot="1" x14ac:dyDescent="0.25">
      <c r="B19" s="6" t="s">
        <v>9</v>
      </c>
      <c r="C19" s="26">
        <v>4</v>
      </c>
      <c r="D19" s="26">
        <v>2</v>
      </c>
      <c r="E19" s="26">
        <v>1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1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f t="shared" si="2"/>
        <v>4</v>
      </c>
      <c r="T19" s="26">
        <f t="shared" si="3"/>
        <v>2</v>
      </c>
      <c r="U19" s="26">
        <f t="shared" si="4"/>
        <v>1</v>
      </c>
      <c r="V19" s="26">
        <f t="shared" si="5"/>
        <v>1</v>
      </c>
      <c r="W19" s="26">
        <f t="shared" si="6"/>
        <v>1</v>
      </c>
      <c r="X19" s="26">
        <f t="shared" si="7"/>
        <v>0</v>
      </c>
      <c r="Y19" s="26">
        <f t="shared" si="8"/>
        <v>1</v>
      </c>
      <c r="Z19" s="26">
        <f t="shared" si="9"/>
        <v>0</v>
      </c>
    </row>
    <row r="20" spans="2:26" ht="20.100000000000001" customHeight="1" thickBot="1" x14ac:dyDescent="0.25">
      <c r="B20" s="6" t="s">
        <v>10</v>
      </c>
      <c r="C20" s="26">
        <v>14</v>
      </c>
      <c r="D20" s="26">
        <v>11</v>
      </c>
      <c r="E20" s="26">
        <v>1</v>
      </c>
      <c r="F20" s="26">
        <v>2</v>
      </c>
      <c r="G20" s="26">
        <v>4</v>
      </c>
      <c r="H20" s="26">
        <v>4</v>
      </c>
      <c r="I20" s="26">
        <v>0</v>
      </c>
      <c r="J20" s="26">
        <v>0</v>
      </c>
      <c r="K20" s="26">
        <v>17</v>
      </c>
      <c r="L20" s="26">
        <v>11</v>
      </c>
      <c r="M20" s="26">
        <v>1</v>
      </c>
      <c r="N20" s="26">
        <v>5</v>
      </c>
      <c r="O20" s="26">
        <v>1</v>
      </c>
      <c r="P20" s="26">
        <v>1</v>
      </c>
      <c r="Q20" s="26">
        <v>0</v>
      </c>
      <c r="R20" s="26">
        <v>0</v>
      </c>
      <c r="S20" s="26">
        <f t="shared" si="2"/>
        <v>18</v>
      </c>
      <c r="T20" s="26">
        <f t="shared" si="3"/>
        <v>15</v>
      </c>
      <c r="U20" s="26">
        <f t="shared" si="4"/>
        <v>1</v>
      </c>
      <c r="V20" s="26">
        <f t="shared" si="5"/>
        <v>2</v>
      </c>
      <c r="W20" s="26">
        <f t="shared" si="6"/>
        <v>18</v>
      </c>
      <c r="X20" s="26">
        <f t="shared" si="7"/>
        <v>12</v>
      </c>
      <c r="Y20" s="26">
        <f t="shared" si="8"/>
        <v>1</v>
      </c>
      <c r="Z20" s="26">
        <f t="shared" si="9"/>
        <v>5</v>
      </c>
    </row>
    <row r="21" spans="2:26" ht="20.100000000000001" customHeight="1" thickBot="1" x14ac:dyDescent="0.25">
      <c r="B21" s="6" t="s">
        <v>11</v>
      </c>
      <c r="C21" s="26">
        <v>21</v>
      </c>
      <c r="D21" s="26">
        <v>17</v>
      </c>
      <c r="E21" s="26">
        <v>3</v>
      </c>
      <c r="F21" s="26">
        <v>1</v>
      </c>
      <c r="G21" s="26">
        <v>2</v>
      </c>
      <c r="H21" s="26">
        <v>2</v>
      </c>
      <c r="I21" s="26">
        <v>0</v>
      </c>
      <c r="J21" s="26">
        <v>0</v>
      </c>
      <c r="K21" s="26">
        <v>13</v>
      </c>
      <c r="L21" s="26">
        <v>9</v>
      </c>
      <c r="M21" s="26">
        <v>2</v>
      </c>
      <c r="N21" s="26">
        <v>2</v>
      </c>
      <c r="O21" s="26">
        <v>3</v>
      </c>
      <c r="P21" s="26">
        <v>3</v>
      </c>
      <c r="Q21" s="26">
        <v>0</v>
      </c>
      <c r="R21" s="26">
        <v>0</v>
      </c>
      <c r="S21" s="26">
        <f t="shared" si="2"/>
        <v>23</v>
      </c>
      <c r="T21" s="26">
        <f t="shared" si="3"/>
        <v>19</v>
      </c>
      <c r="U21" s="26">
        <f t="shared" si="4"/>
        <v>3</v>
      </c>
      <c r="V21" s="26">
        <f t="shared" si="5"/>
        <v>1</v>
      </c>
      <c r="W21" s="26">
        <f t="shared" si="6"/>
        <v>16</v>
      </c>
      <c r="X21" s="26">
        <f t="shared" si="7"/>
        <v>12</v>
      </c>
      <c r="Y21" s="26">
        <f t="shared" si="8"/>
        <v>2</v>
      </c>
      <c r="Z21" s="26">
        <f t="shared" si="9"/>
        <v>2</v>
      </c>
    </row>
    <row r="22" spans="2:26" ht="20.100000000000001" customHeight="1" thickBot="1" x14ac:dyDescent="0.25">
      <c r="B22" s="6" t="s">
        <v>12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f t="shared" si="2"/>
        <v>0</v>
      </c>
      <c r="T22" s="26">
        <f t="shared" si="3"/>
        <v>0</v>
      </c>
      <c r="U22" s="26">
        <f t="shared" si="4"/>
        <v>0</v>
      </c>
      <c r="V22" s="26">
        <f t="shared" si="5"/>
        <v>0</v>
      </c>
      <c r="W22" s="26">
        <f t="shared" si="6"/>
        <v>1</v>
      </c>
      <c r="X22" s="26">
        <f t="shared" si="7"/>
        <v>1</v>
      </c>
      <c r="Y22" s="26">
        <f t="shared" si="8"/>
        <v>0</v>
      </c>
      <c r="Z22" s="26">
        <f t="shared" si="9"/>
        <v>0</v>
      </c>
    </row>
    <row r="23" spans="2:26" ht="20.100000000000001" customHeight="1" thickBot="1" x14ac:dyDescent="0.25">
      <c r="B23" s="6" t="s">
        <v>13</v>
      </c>
      <c r="C23" s="26">
        <v>6</v>
      </c>
      <c r="D23" s="26">
        <v>4</v>
      </c>
      <c r="E23" s="26">
        <v>0</v>
      </c>
      <c r="F23" s="26">
        <v>2</v>
      </c>
      <c r="G23" s="26">
        <v>0</v>
      </c>
      <c r="H23" s="26">
        <v>0</v>
      </c>
      <c r="I23" s="26">
        <v>0</v>
      </c>
      <c r="J23" s="26">
        <v>0</v>
      </c>
      <c r="K23" s="26">
        <v>2</v>
      </c>
      <c r="L23" s="26">
        <v>1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f t="shared" si="2"/>
        <v>6</v>
      </c>
      <c r="T23" s="26">
        <f t="shared" si="3"/>
        <v>4</v>
      </c>
      <c r="U23" s="26">
        <f t="shared" si="4"/>
        <v>0</v>
      </c>
      <c r="V23" s="26">
        <f t="shared" si="5"/>
        <v>2</v>
      </c>
      <c r="W23" s="26">
        <f t="shared" si="6"/>
        <v>2</v>
      </c>
      <c r="X23" s="26">
        <f t="shared" si="7"/>
        <v>1</v>
      </c>
      <c r="Y23" s="26">
        <f t="shared" si="8"/>
        <v>1</v>
      </c>
      <c r="Z23" s="26">
        <f t="shared" si="9"/>
        <v>0</v>
      </c>
    </row>
    <row r="24" spans="2:26" ht="20.100000000000001" customHeight="1" thickBot="1" x14ac:dyDescent="0.25">
      <c r="B24" s="6" t="s">
        <v>14</v>
      </c>
      <c r="C24" s="26">
        <v>9</v>
      </c>
      <c r="D24" s="26">
        <v>7</v>
      </c>
      <c r="E24" s="26">
        <v>2</v>
      </c>
      <c r="F24" s="26">
        <v>0</v>
      </c>
      <c r="G24" s="26">
        <v>7</v>
      </c>
      <c r="H24" s="26">
        <v>6</v>
      </c>
      <c r="I24" s="26">
        <v>1</v>
      </c>
      <c r="J24" s="26">
        <v>0</v>
      </c>
      <c r="K24" s="26">
        <v>11</v>
      </c>
      <c r="L24" s="26">
        <v>10</v>
      </c>
      <c r="M24" s="26">
        <v>0</v>
      </c>
      <c r="N24" s="26">
        <v>1</v>
      </c>
      <c r="O24" s="26">
        <v>5</v>
      </c>
      <c r="P24" s="26">
        <v>5</v>
      </c>
      <c r="Q24" s="26">
        <v>0</v>
      </c>
      <c r="R24" s="26">
        <v>0</v>
      </c>
      <c r="S24" s="26">
        <f t="shared" si="2"/>
        <v>16</v>
      </c>
      <c r="T24" s="26">
        <f t="shared" si="3"/>
        <v>13</v>
      </c>
      <c r="U24" s="26">
        <f t="shared" si="4"/>
        <v>3</v>
      </c>
      <c r="V24" s="26">
        <f t="shared" si="5"/>
        <v>0</v>
      </c>
      <c r="W24" s="26">
        <f t="shared" si="6"/>
        <v>16</v>
      </c>
      <c r="X24" s="26">
        <f t="shared" si="7"/>
        <v>15</v>
      </c>
      <c r="Y24" s="26">
        <f t="shared" si="8"/>
        <v>0</v>
      </c>
      <c r="Z24" s="26">
        <f t="shared" si="9"/>
        <v>1</v>
      </c>
    </row>
    <row r="25" spans="2:26" ht="20.100000000000001" customHeight="1" thickBot="1" x14ac:dyDescent="0.25">
      <c r="B25" s="6" t="s">
        <v>15</v>
      </c>
      <c r="C25" s="26">
        <v>1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3</v>
      </c>
      <c r="L25" s="26">
        <v>3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f t="shared" si="2"/>
        <v>1</v>
      </c>
      <c r="T25" s="26">
        <f t="shared" si="3"/>
        <v>1</v>
      </c>
      <c r="U25" s="26">
        <f t="shared" si="4"/>
        <v>0</v>
      </c>
      <c r="V25" s="26">
        <f t="shared" si="5"/>
        <v>0</v>
      </c>
      <c r="W25" s="26">
        <f t="shared" si="6"/>
        <v>3</v>
      </c>
      <c r="X25" s="26">
        <f t="shared" si="7"/>
        <v>3</v>
      </c>
      <c r="Y25" s="26">
        <f t="shared" si="8"/>
        <v>0</v>
      </c>
      <c r="Z25" s="26">
        <f t="shared" si="9"/>
        <v>0</v>
      </c>
    </row>
    <row r="26" spans="2:26" ht="20.100000000000001" customHeight="1" thickBot="1" x14ac:dyDescent="0.25">
      <c r="B26" s="6" t="s">
        <v>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1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f t="shared" si="2"/>
        <v>0</v>
      </c>
      <c r="T26" s="26">
        <f t="shared" si="3"/>
        <v>0</v>
      </c>
      <c r="U26" s="26">
        <f t="shared" si="4"/>
        <v>0</v>
      </c>
      <c r="V26" s="26">
        <f t="shared" si="5"/>
        <v>0</v>
      </c>
      <c r="W26" s="26">
        <f t="shared" si="6"/>
        <v>1</v>
      </c>
      <c r="X26" s="26">
        <f t="shared" si="7"/>
        <v>1</v>
      </c>
      <c r="Y26" s="26">
        <f t="shared" si="8"/>
        <v>0</v>
      </c>
      <c r="Z26" s="26">
        <f t="shared" si="9"/>
        <v>0</v>
      </c>
    </row>
    <row r="27" spans="2:26" ht="20.100000000000001" customHeight="1" thickBot="1" x14ac:dyDescent="0.25">
      <c r="B27" s="7" t="s">
        <v>17</v>
      </c>
      <c r="C27" s="26">
        <v>3</v>
      </c>
      <c r="D27" s="26">
        <v>1</v>
      </c>
      <c r="E27" s="26">
        <v>2</v>
      </c>
      <c r="F27" s="26">
        <v>0</v>
      </c>
      <c r="G27" s="26">
        <v>1</v>
      </c>
      <c r="H27" s="26">
        <v>0</v>
      </c>
      <c r="I27" s="26">
        <v>0</v>
      </c>
      <c r="J27" s="26">
        <v>1</v>
      </c>
      <c r="K27" s="26">
        <v>5</v>
      </c>
      <c r="L27" s="26">
        <v>4</v>
      </c>
      <c r="M27" s="26">
        <v>1</v>
      </c>
      <c r="N27" s="26">
        <v>0</v>
      </c>
      <c r="O27" s="26">
        <v>1</v>
      </c>
      <c r="P27" s="26">
        <v>1</v>
      </c>
      <c r="Q27" s="26">
        <v>0</v>
      </c>
      <c r="R27" s="26">
        <v>0</v>
      </c>
      <c r="S27" s="26">
        <f t="shared" si="2"/>
        <v>4</v>
      </c>
      <c r="T27" s="26">
        <f t="shared" si="3"/>
        <v>1</v>
      </c>
      <c r="U27" s="26">
        <f t="shared" si="4"/>
        <v>2</v>
      </c>
      <c r="V27" s="26">
        <f t="shared" si="5"/>
        <v>1</v>
      </c>
      <c r="W27" s="26">
        <f t="shared" si="6"/>
        <v>6</v>
      </c>
      <c r="X27" s="26">
        <f t="shared" si="7"/>
        <v>5</v>
      </c>
      <c r="Y27" s="26">
        <f t="shared" si="8"/>
        <v>1</v>
      </c>
      <c r="Z27" s="26">
        <f t="shared" si="9"/>
        <v>0</v>
      </c>
    </row>
    <row r="28" spans="2:26" ht="20.100000000000001" customHeight="1" thickBot="1" x14ac:dyDescent="0.25">
      <c r="B28" s="8" t="s">
        <v>18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 t="shared" si="2"/>
        <v>0</v>
      </c>
      <c r="T28" s="26">
        <f t="shared" si="3"/>
        <v>0</v>
      </c>
      <c r="U28" s="26">
        <f t="shared" si="4"/>
        <v>0</v>
      </c>
      <c r="V28" s="26">
        <f t="shared" si="5"/>
        <v>0</v>
      </c>
      <c r="W28" s="26">
        <f t="shared" si="6"/>
        <v>1</v>
      </c>
      <c r="X28" s="26">
        <f t="shared" si="7"/>
        <v>0</v>
      </c>
      <c r="Y28" s="26">
        <f t="shared" si="8"/>
        <v>1</v>
      </c>
      <c r="Z28" s="26">
        <f t="shared" si="9"/>
        <v>0</v>
      </c>
    </row>
    <row r="29" spans="2:26" ht="20.100000000000001" customHeight="1" thickBot="1" x14ac:dyDescent="0.25">
      <c r="B29" s="9" t="s">
        <v>33</v>
      </c>
      <c r="C29" s="13">
        <f>SUM(C12:C28)</f>
        <v>97</v>
      </c>
      <c r="D29" s="13">
        <f t="shared" ref="D29:R29" si="10">SUM(D12:D28)</f>
        <v>68</v>
      </c>
      <c r="E29" s="13">
        <f t="shared" si="10"/>
        <v>17</v>
      </c>
      <c r="F29" s="13">
        <f t="shared" si="10"/>
        <v>12</v>
      </c>
      <c r="G29" s="13">
        <f t="shared" si="10"/>
        <v>19</v>
      </c>
      <c r="H29" s="13">
        <f t="shared" si="10"/>
        <v>16</v>
      </c>
      <c r="I29" s="13">
        <f t="shared" si="10"/>
        <v>2</v>
      </c>
      <c r="J29" s="13">
        <f t="shared" si="10"/>
        <v>1</v>
      </c>
      <c r="K29" s="13">
        <f t="shared" si="10"/>
        <v>95</v>
      </c>
      <c r="L29" s="13">
        <f t="shared" si="10"/>
        <v>65</v>
      </c>
      <c r="M29" s="13">
        <f t="shared" si="10"/>
        <v>20</v>
      </c>
      <c r="N29" s="13">
        <f t="shared" si="10"/>
        <v>10</v>
      </c>
      <c r="O29" s="13">
        <f t="shared" si="10"/>
        <v>14</v>
      </c>
      <c r="P29" s="13">
        <f t="shared" si="10"/>
        <v>14</v>
      </c>
      <c r="Q29" s="13">
        <f t="shared" si="10"/>
        <v>0</v>
      </c>
      <c r="R29" s="13">
        <f t="shared" si="10"/>
        <v>0</v>
      </c>
      <c r="S29" s="13">
        <f>SUM(S12:S28)</f>
        <v>116</v>
      </c>
      <c r="T29" s="13">
        <f t="shared" ref="T29:Z29" si="11">SUM(T12:T28)</f>
        <v>84</v>
      </c>
      <c r="U29" s="13">
        <f t="shared" si="11"/>
        <v>19</v>
      </c>
      <c r="V29" s="13">
        <f t="shared" si="11"/>
        <v>13</v>
      </c>
      <c r="W29" s="13">
        <f t="shared" si="11"/>
        <v>109</v>
      </c>
      <c r="X29" s="13">
        <f t="shared" si="11"/>
        <v>79</v>
      </c>
      <c r="Y29" s="13">
        <f t="shared" si="11"/>
        <v>20</v>
      </c>
      <c r="Z29" s="13">
        <f t="shared" si="11"/>
        <v>10</v>
      </c>
    </row>
    <row r="30" spans="2:26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3" spans="2:14" ht="44.25" customHeight="1" thickBot="1" x14ac:dyDescent="0.25">
      <c r="B33" s="20"/>
      <c r="C33" s="29" t="s">
        <v>112</v>
      </c>
      <c r="D33" s="29"/>
      <c r="E33" s="29"/>
      <c r="F33" s="29"/>
      <c r="G33" s="29" t="s">
        <v>112</v>
      </c>
      <c r="H33" s="29"/>
      <c r="I33" s="29"/>
      <c r="J33" s="29"/>
      <c r="K33" s="29" t="s">
        <v>112</v>
      </c>
      <c r="L33" s="29"/>
      <c r="M33" s="29"/>
      <c r="N33" s="29"/>
    </row>
    <row r="34" spans="2:14" ht="44.25" customHeight="1" thickBot="1" x14ac:dyDescent="0.25">
      <c r="B34" s="20"/>
      <c r="C34" s="55" t="s">
        <v>99</v>
      </c>
      <c r="D34" s="54"/>
      <c r="E34" s="54"/>
      <c r="F34" s="54"/>
      <c r="G34" s="55" t="s">
        <v>101</v>
      </c>
      <c r="H34" s="54"/>
      <c r="I34" s="54"/>
      <c r="J34" s="54"/>
      <c r="K34" s="55" t="s">
        <v>100</v>
      </c>
      <c r="L34" s="54"/>
      <c r="M34" s="54"/>
      <c r="N34" s="54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12">IF(C12=0,"-",IF(K12=0,"-",(K12-C12)/C12))</f>
        <v>-4.7619047619047616E-2</v>
      </c>
      <c r="D36" s="15">
        <f t="shared" si="12"/>
        <v>0</v>
      </c>
      <c r="E36" s="15">
        <f t="shared" si="12"/>
        <v>-0.16666666666666666</v>
      </c>
      <c r="F36" s="15">
        <f t="shared" si="12"/>
        <v>0</v>
      </c>
      <c r="G36" s="15">
        <f t="shared" si="12"/>
        <v>-0.6</v>
      </c>
      <c r="H36" s="15">
        <f t="shared" si="12"/>
        <v>-0.5</v>
      </c>
      <c r="I36" s="15" t="str">
        <f t="shared" si="12"/>
        <v>-</v>
      </c>
      <c r="J36" s="15" t="str">
        <f t="shared" si="12"/>
        <v>-</v>
      </c>
      <c r="K36" s="15">
        <f>IF(S12=0,"-",IF(W12=0,"-",(W12-S12)/S12))</f>
        <v>-0.15384615384615385</v>
      </c>
      <c r="L36" s="15">
        <f>IF(T12=0,"-",IF(X12=0,"-",(X12-T12)/T12))</f>
        <v>-0.1111111111111111</v>
      </c>
      <c r="M36" s="15">
        <f>IF(U12=0,"-",IF(Y12=0,"-",(Y12-U12)/U12))</f>
        <v>-0.2857142857142857</v>
      </c>
      <c r="N36" s="15">
        <f>IF(V12=0,"-",IF(Z12=0,"-",(Z12-V12)/V12))</f>
        <v>0</v>
      </c>
    </row>
    <row r="37" spans="2:14" ht="20.100000000000001" customHeight="1" thickBot="1" x14ac:dyDescent="0.25">
      <c r="B37" s="6" t="s">
        <v>3</v>
      </c>
      <c r="C37" s="15">
        <f t="shared" ref="C37:J37" si="13">IF(C13=0,"-",IF(K13=0,"-",(K13-C13)/C13))</f>
        <v>-0.5</v>
      </c>
      <c r="D37" s="15">
        <f t="shared" si="13"/>
        <v>0</v>
      </c>
      <c r="E37" s="15" t="str">
        <f t="shared" si="13"/>
        <v>-</v>
      </c>
      <c r="F37" s="15" t="str">
        <f t="shared" si="13"/>
        <v>-</v>
      </c>
      <c r="G37" s="15" t="str">
        <f t="shared" si="13"/>
        <v>-</v>
      </c>
      <c r="H37" s="15" t="str">
        <f t="shared" si="13"/>
        <v>-</v>
      </c>
      <c r="I37" s="15" t="str">
        <f t="shared" si="13"/>
        <v>-</v>
      </c>
      <c r="J37" s="15" t="str">
        <f t="shared" si="13"/>
        <v>-</v>
      </c>
      <c r="K37" s="15">
        <f t="shared" ref="K37:N37" si="14">IF(S13=0,"-",IF(W13=0,"-",(W13-S13)/S13))</f>
        <v>-0.5</v>
      </c>
      <c r="L37" s="15">
        <f t="shared" si="14"/>
        <v>0</v>
      </c>
      <c r="M37" s="15" t="str">
        <f t="shared" si="14"/>
        <v>-</v>
      </c>
      <c r="N37" s="15" t="str">
        <f t="shared" si="14"/>
        <v>-</v>
      </c>
    </row>
    <row r="38" spans="2:14" ht="20.100000000000001" customHeight="1" thickBot="1" x14ac:dyDescent="0.25">
      <c r="B38" s="6" t="s">
        <v>4</v>
      </c>
      <c r="C38" s="15">
        <f t="shared" ref="C38:J38" si="15">IF(C14=0,"-",IF(K14=0,"-",(K14-C14)/C14))</f>
        <v>2</v>
      </c>
      <c r="D38" s="15" t="str">
        <f t="shared" si="15"/>
        <v>-</v>
      </c>
      <c r="E38" s="15" t="str">
        <f t="shared" si="15"/>
        <v>-</v>
      </c>
      <c r="F38" s="15" t="str">
        <f t="shared" si="15"/>
        <v>-</v>
      </c>
      <c r="G38" s="15" t="str">
        <f t="shared" si="15"/>
        <v>-</v>
      </c>
      <c r="H38" s="15" t="str">
        <f t="shared" si="15"/>
        <v>-</v>
      </c>
      <c r="I38" s="15" t="str">
        <f t="shared" si="15"/>
        <v>-</v>
      </c>
      <c r="J38" s="15" t="str">
        <f t="shared" si="15"/>
        <v>-</v>
      </c>
      <c r="K38" s="15">
        <f t="shared" ref="K38:N38" si="16">IF(S14=0,"-",IF(W14=0,"-",(W14-S14)/S14))</f>
        <v>2</v>
      </c>
      <c r="L38" s="15" t="str">
        <f t="shared" si="16"/>
        <v>-</v>
      </c>
      <c r="M38" s="15" t="str">
        <f t="shared" si="16"/>
        <v>-</v>
      </c>
      <c r="N38" s="15" t="str">
        <f t="shared" si="16"/>
        <v>-</v>
      </c>
    </row>
    <row r="39" spans="2:14" ht="20.100000000000001" customHeight="1" thickBot="1" x14ac:dyDescent="0.25">
      <c r="B39" s="6" t="s">
        <v>5</v>
      </c>
      <c r="C39" s="15" t="str">
        <f t="shared" ref="C39:J39" si="17">IF(C15=0,"-",IF(K15=0,"-",(K15-C15)/C15))</f>
        <v>-</v>
      </c>
      <c r="D39" s="15" t="str">
        <f t="shared" si="17"/>
        <v>-</v>
      </c>
      <c r="E39" s="15" t="str">
        <f t="shared" si="17"/>
        <v>-</v>
      </c>
      <c r="F39" s="15" t="str">
        <f t="shared" si="17"/>
        <v>-</v>
      </c>
      <c r="G39" s="15" t="str">
        <f t="shared" si="17"/>
        <v>-</v>
      </c>
      <c r="H39" s="15" t="str">
        <f t="shared" si="17"/>
        <v>-</v>
      </c>
      <c r="I39" s="15" t="str">
        <f t="shared" si="17"/>
        <v>-</v>
      </c>
      <c r="J39" s="15" t="str">
        <f t="shared" si="17"/>
        <v>-</v>
      </c>
      <c r="K39" s="15" t="str">
        <f t="shared" ref="K39:N39" si="18">IF(S15=0,"-",IF(W15=0,"-",(W15-S15)/S15))</f>
        <v>-</v>
      </c>
      <c r="L39" s="15" t="str">
        <f t="shared" si="18"/>
        <v>-</v>
      </c>
      <c r="M39" s="15" t="str">
        <f t="shared" si="18"/>
        <v>-</v>
      </c>
      <c r="N39" s="15" t="str">
        <f t="shared" si="18"/>
        <v>-</v>
      </c>
    </row>
    <row r="40" spans="2:14" ht="20.100000000000001" customHeight="1" thickBot="1" x14ac:dyDescent="0.25">
      <c r="B40" s="6" t="s">
        <v>6</v>
      </c>
      <c r="C40" s="15">
        <f t="shared" ref="C40:J40" si="19">IF(C16=0,"-",IF(K16=0,"-",(K16-C16)/C16))</f>
        <v>0</v>
      </c>
      <c r="D40" s="15">
        <f t="shared" si="19"/>
        <v>-0.33333333333333331</v>
      </c>
      <c r="E40" s="15" t="str">
        <f t="shared" si="19"/>
        <v>-</v>
      </c>
      <c r="F40" s="15">
        <f t="shared" si="19"/>
        <v>0</v>
      </c>
      <c r="G40" s="15" t="str">
        <f t="shared" si="19"/>
        <v>-</v>
      </c>
      <c r="H40" s="15" t="str">
        <f t="shared" si="19"/>
        <v>-</v>
      </c>
      <c r="I40" s="15" t="str">
        <f t="shared" si="19"/>
        <v>-</v>
      </c>
      <c r="J40" s="15" t="str">
        <f t="shared" si="19"/>
        <v>-</v>
      </c>
      <c r="K40" s="15">
        <f t="shared" ref="K40:N40" si="20">IF(S16=0,"-",IF(W16=0,"-",(W16-S16)/S16))</f>
        <v>0.25</v>
      </c>
      <c r="L40" s="15">
        <f t="shared" si="20"/>
        <v>0</v>
      </c>
      <c r="M40" s="15" t="str">
        <f t="shared" si="20"/>
        <v>-</v>
      </c>
      <c r="N40" s="15">
        <f t="shared" si="20"/>
        <v>0</v>
      </c>
    </row>
    <row r="41" spans="2:14" ht="20.100000000000001" customHeight="1" thickBot="1" x14ac:dyDescent="0.25">
      <c r="B41" s="6" t="s">
        <v>7</v>
      </c>
      <c r="C41" s="15">
        <f t="shared" ref="C41:J41" si="21">IF(C17=0,"-",IF(K17=0,"-",(K17-C17)/C17))</f>
        <v>0</v>
      </c>
      <c r="D41" s="15">
        <f t="shared" si="21"/>
        <v>0</v>
      </c>
      <c r="E41" s="15" t="str">
        <f t="shared" si="21"/>
        <v>-</v>
      </c>
      <c r="F41" s="15" t="str">
        <f t="shared" si="21"/>
        <v>-</v>
      </c>
      <c r="G41" s="15" t="str">
        <f t="shared" si="21"/>
        <v>-</v>
      </c>
      <c r="H41" s="15" t="str">
        <f t="shared" si="21"/>
        <v>-</v>
      </c>
      <c r="I41" s="15" t="str">
        <f t="shared" si="21"/>
        <v>-</v>
      </c>
      <c r="J41" s="15" t="str">
        <f t="shared" si="21"/>
        <v>-</v>
      </c>
      <c r="K41" s="15">
        <f t="shared" ref="K41:N41" si="22">IF(S17=0,"-",IF(W17=0,"-",(W17-S17)/S17))</f>
        <v>0</v>
      </c>
      <c r="L41" s="15">
        <f t="shared" si="22"/>
        <v>0</v>
      </c>
      <c r="M41" s="15" t="str">
        <f t="shared" si="22"/>
        <v>-</v>
      </c>
      <c r="N41" s="15" t="str">
        <f t="shared" si="22"/>
        <v>-</v>
      </c>
    </row>
    <row r="42" spans="2:14" ht="20.100000000000001" customHeight="1" thickBot="1" x14ac:dyDescent="0.25">
      <c r="B42" s="6" t="s">
        <v>8</v>
      </c>
      <c r="C42" s="15">
        <f t="shared" ref="C42:J42" si="23">IF(C18=0,"-",IF(K18=0,"-",(K18-C18)/C18))</f>
        <v>-0.1111111111111111</v>
      </c>
      <c r="D42" s="15">
        <f t="shared" si="23"/>
        <v>-0.33333333333333331</v>
      </c>
      <c r="E42" s="15">
        <f t="shared" si="23"/>
        <v>1</v>
      </c>
      <c r="F42" s="15" t="str">
        <f t="shared" si="23"/>
        <v>-</v>
      </c>
      <c r="G42" s="15" t="str">
        <f t="shared" si="23"/>
        <v>-</v>
      </c>
      <c r="H42" s="15" t="str">
        <f t="shared" si="23"/>
        <v>-</v>
      </c>
      <c r="I42" s="15" t="str">
        <f t="shared" si="23"/>
        <v>-</v>
      </c>
      <c r="J42" s="15" t="str">
        <f t="shared" si="23"/>
        <v>-</v>
      </c>
      <c r="K42" s="15">
        <f t="shared" ref="K42:N42" si="24">IF(S18=0,"-",IF(W18=0,"-",(W18-S18)/S18))</f>
        <v>0</v>
      </c>
      <c r="L42" s="15">
        <f t="shared" si="24"/>
        <v>-0.16666666666666666</v>
      </c>
      <c r="M42" s="15">
        <f t="shared" si="24"/>
        <v>1</v>
      </c>
      <c r="N42" s="15" t="str">
        <f t="shared" si="24"/>
        <v>-</v>
      </c>
    </row>
    <row r="43" spans="2:14" ht="20.100000000000001" customHeight="1" thickBot="1" x14ac:dyDescent="0.25">
      <c r="B43" s="6" t="s">
        <v>9</v>
      </c>
      <c r="C43" s="15">
        <f t="shared" ref="C43:J43" si="25">IF(C19=0,"-",IF(K19=0,"-",(K19-C19)/C19))</f>
        <v>-0.75</v>
      </c>
      <c r="D43" s="15" t="str">
        <f t="shared" si="25"/>
        <v>-</v>
      </c>
      <c r="E43" s="15">
        <f t="shared" si="25"/>
        <v>0</v>
      </c>
      <c r="F43" s="15" t="str">
        <f t="shared" si="25"/>
        <v>-</v>
      </c>
      <c r="G43" s="15" t="str">
        <f t="shared" si="25"/>
        <v>-</v>
      </c>
      <c r="H43" s="15" t="str">
        <f t="shared" si="25"/>
        <v>-</v>
      </c>
      <c r="I43" s="15" t="str">
        <f t="shared" si="25"/>
        <v>-</v>
      </c>
      <c r="J43" s="15" t="str">
        <f t="shared" si="25"/>
        <v>-</v>
      </c>
      <c r="K43" s="15">
        <f t="shared" ref="K43:N43" si="26">IF(S19=0,"-",IF(W19=0,"-",(W19-S19)/S19))</f>
        <v>-0.75</v>
      </c>
      <c r="L43" s="15" t="str">
        <f t="shared" si="26"/>
        <v>-</v>
      </c>
      <c r="M43" s="15">
        <f t="shared" si="26"/>
        <v>0</v>
      </c>
      <c r="N43" s="15" t="str">
        <f t="shared" si="26"/>
        <v>-</v>
      </c>
    </row>
    <row r="44" spans="2:14" ht="20.100000000000001" customHeight="1" thickBot="1" x14ac:dyDescent="0.25">
      <c r="B44" s="6" t="s">
        <v>10</v>
      </c>
      <c r="C44" s="15">
        <f t="shared" ref="C44:J44" si="27">IF(C20=0,"-",IF(K20=0,"-",(K20-C20)/C20))</f>
        <v>0.21428571428571427</v>
      </c>
      <c r="D44" s="15">
        <f t="shared" si="27"/>
        <v>0</v>
      </c>
      <c r="E44" s="15">
        <f t="shared" si="27"/>
        <v>0</v>
      </c>
      <c r="F44" s="15">
        <f t="shared" si="27"/>
        <v>1.5</v>
      </c>
      <c r="G44" s="15">
        <f t="shared" si="27"/>
        <v>-0.75</v>
      </c>
      <c r="H44" s="15">
        <f t="shared" si="27"/>
        <v>-0.75</v>
      </c>
      <c r="I44" s="15" t="str">
        <f t="shared" si="27"/>
        <v>-</v>
      </c>
      <c r="J44" s="15" t="str">
        <f t="shared" si="27"/>
        <v>-</v>
      </c>
      <c r="K44" s="15">
        <f t="shared" ref="K44:N44" si="28">IF(S20=0,"-",IF(W20=0,"-",(W20-S20)/S20))</f>
        <v>0</v>
      </c>
      <c r="L44" s="15">
        <f t="shared" si="28"/>
        <v>-0.2</v>
      </c>
      <c r="M44" s="15">
        <f t="shared" si="28"/>
        <v>0</v>
      </c>
      <c r="N44" s="15">
        <f t="shared" si="28"/>
        <v>1.5</v>
      </c>
    </row>
    <row r="45" spans="2:14" ht="20.100000000000001" customHeight="1" thickBot="1" x14ac:dyDescent="0.25">
      <c r="B45" s="6" t="s">
        <v>11</v>
      </c>
      <c r="C45" s="15">
        <f t="shared" ref="C45:J45" si="29">IF(C21=0,"-",IF(K21=0,"-",(K21-C21)/C21))</f>
        <v>-0.38095238095238093</v>
      </c>
      <c r="D45" s="15">
        <f t="shared" si="29"/>
        <v>-0.47058823529411764</v>
      </c>
      <c r="E45" s="15">
        <f t="shared" si="29"/>
        <v>-0.33333333333333331</v>
      </c>
      <c r="F45" s="15">
        <f t="shared" si="29"/>
        <v>1</v>
      </c>
      <c r="G45" s="15">
        <f t="shared" si="29"/>
        <v>0.5</v>
      </c>
      <c r="H45" s="15">
        <f t="shared" si="29"/>
        <v>0.5</v>
      </c>
      <c r="I45" s="15" t="str">
        <f t="shared" si="29"/>
        <v>-</v>
      </c>
      <c r="J45" s="15" t="str">
        <f t="shared" si="29"/>
        <v>-</v>
      </c>
      <c r="K45" s="15">
        <f t="shared" ref="K45:N45" si="30">IF(S21=0,"-",IF(W21=0,"-",(W21-S21)/S21))</f>
        <v>-0.30434782608695654</v>
      </c>
      <c r="L45" s="15">
        <f t="shared" si="30"/>
        <v>-0.36842105263157893</v>
      </c>
      <c r="M45" s="15">
        <f t="shared" si="30"/>
        <v>-0.33333333333333331</v>
      </c>
      <c r="N45" s="15">
        <f t="shared" si="30"/>
        <v>1</v>
      </c>
    </row>
    <row r="46" spans="2:14" ht="20.100000000000001" customHeight="1" thickBot="1" x14ac:dyDescent="0.25">
      <c r="B46" s="6" t="s">
        <v>12</v>
      </c>
      <c r="C46" s="15" t="str">
        <f t="shared" ref="C46:J46" si="31">IF(C22=0,"-",IF(K22=0,"-",(K22-C22)/C22))</f>
        <v>-</v>
      </c>
      <c r="D46" s="15" t="str">
        <f t="shared" si="31"/>
        <v>-</v>
      </c>
      <c r="E46" s="15" t="str">
        <f t="shared" si="31"/>
        <v>-</v>
      </c>
      <c r="F46" s="15" t="str">
        <f t="shared" si="31"/>
        <v>-</v>
      </c>
      <c r="G46" s="15" t="str">
        <f t="shared" si="31"/>
        <v>-</v>
      </c>
      <c r="H46" s="15" t="str">
        <f t="shared" si="31"/>
        <v>-</v>
      </c>
      <c r="I46" s="15" t="str">
        <f t="shared" si="31"/>
        <v>-</v>
      </c>
      <c r="J46" s="15" t="str">
        <f t="shared" si="31"/>
        <v>-</v>
      </c>
      <c r="K46" s="15" t="str">
        <f t="shared" ref="K46:N46" si="32">IF(S22=0,"-",IF(W22=0,"-",(W22-S22)/S22))</f>
        <v>-</v>
      </c>
      <c r="L46" s="15" t="str">
        <f t="shared" si="32"/>
        <v>-</v>
      </c>
      <c r="M46" s="15" t="str">
        <f t="shared" si="32"/>
        <v>-</v>
      </c>
      <c r="N46" s="15" t="str">
        <f t="shared" si="32"/>
        <v>-</v>
      </c>
    </row>
    <row r="47" spans="2:14" ht="20.100000000000001" customHeight="1" thickBot="1" x14ac:dyDescent="0.25">
      <c r="B47" s="6" t="s">
        <v>13</v>
      </c>
      <c r="C47" s="15">
        <f t="shared" ref="C47:J47" si="33">IF(C23=0,"-",IF(K23=0,"-",(K23-C23)/C23))</f>
        <v>-0.66666666666666663</v>
      </c>
      <c r="D47" s="15">
        <f t="shared" si="33"/>
        <v>-0.75</v>
      </c>
      <c r="E47" s="15" t="str">
        <f t="shared" si="33"/>
        <v>-</v>
      </c>
      <c r="F47" s="15" t="str">
        <f t="shared" si="33"/>
        <v>-</v>
      </c>
      <c r="G47" s="15" t="str">
        <f t="shared" si="33"/>
        <v>-</v>
      </c>
      <c r="H47" s="15" t="str">
        <f t="shared" si="33"/>
        <v>-</v>
      </c>
      <c r="I47" s="15" t="str">
        <f t="shared" si="33"/>
        <v>-</v>
      </c>
      <c r="J47" s="15" t="str">
        <f t="shared" si="33"/>
        <v>-</v>
      </c>
      <c r="K47" s="15">
        <f t="shared" ref="K47:N47" si="34">IF(S23=0,"-",IF(W23=0,"-",(W23-S23)/S23))</f>
        <v>-0.66666666666666663</v>
      </c>
      <c r="L47" s="15">
        <f t="shared" si="34"/>
        <v>-0.75</v>
      </c>
      <c r="M47" s="15" t="str">
        <f t="shared" si="34"/>
        <v>-</v>
      </c>
      <c r="N47" s="15" t="str">
        <f t="shared" si="34"/>
        <v>-</v>
      </c>
    </row>
    <row r="48" spans="2:14" ht="20.100000000000001" customHeight="1" thickBot="1" x14ac:dyDescent="0.25">
      <c r="B48" s="6" t="s">
        <v>14</v>
      </c>
      <c r="C48" s="15">
        <f t="shared" ref="C48:J48" si="35">IF(C24=0,"-",IF(K24=0,"-",(K24-C24)/C24))</f>
        <v>0.22222222222222221</v>
      </c>
      <c r="D48" s="15">
        <f t="shared" si="35"/>
        <v>0.42857142857142855</v>
      </c>
      <c r="E48" s="15" t="str">
        <f t="shared" si="35"/>
        <v>-</v>
      </c>
      <c r="F48" s="15" t="str">
        <f t="shared" si="35"/>
        <v>-</v>
      </c>
      <c r="G48" s="15">
        <f t="shared" si="35"/>
        <v>-0.2857142857142857</v>
      </c>
      <c r="H48" s="15">
        <f t="shared" si="35"/>
        <v>-0.16666666666666666</v>
      </c>
      <c r="I48" s="15" t="str">
        <f t="shared" si="35"/>
        <v>-</v>
      </c>
      <c r="J48" s="15" t="str">
        <f t="shared" si="35"/>
        <v>-</v>
      </c>
      <c r="K48" s="15">
        <f t="shared" ref="K48:N48" si="36">IF(S24=0,"-",IF(W24=0,"-",(W24-S24)/S24))</f>
        <v>0</v>
      </c>
      <c r="L48" s="15">
        <f t="shared" si="36"/>
        <v>0.15384615384615385</v>
      </c>
      <c r="M48" s="15" t="str">
        <f t="shared" si="36"/>
        <v>-</v>
      </c>
      <c r="N48" s="15" t="str">
        <f t="shared" si="36"/>
        <v>-</v>
      </c>
    </row>
    <row r="49" spans="2:14" ht="20.100000000000001" customHeight="1" thickBot="1" x14ac:dyDescent="0.25">
      <c r="B49" s="6" t="s">
        <v>15</v>
      </c>
      <c r="C49" s="15">
        <f t="shared" ref="C49:J49" si="37">IF(C25=0,"-",IF(K25=0,"-",(K25-C25)/C25))</f>
        <v>2</v>
      </c>
      <c r="D49" s="15">
        <f t="shared" si="37"/>
        <v>2</v>
      </c>
      <c r="E49" s="15" t="str">
        <f t="shared" si="37"/>
        <v>-</v>
      </c>
      <c r="F49" s="15" t="str">
        <f t="shared" si="37"/>
        <v>-</v>
      </c>
      <c r="G49" s="15" t="str">
        <f t="shared" si="37"/>
        <v>-</v>
      </c>
      <c r="H49" s="15" t="str">
        <f t="shared" si="37"/>
        <v>-</v>
      </c>
      <c r="I49" s="15" t="str">
        <f t="shared" si="37"/>
        <v>-</v>
      </c>
      <c r="J49" s="15" t="str">
        <f t="shared" si="37"/>
        <v>-</v>
      </c>
      <c r="K49" s="15">
        <f t="shared" ref="K49:N49" si="38">IF(S25=0,"-",IF(W25=0,"-",(W25-S25)/S25))</f>
        <v>2</v>
      </c>
      <c r="L49" s="15">
        <f t="shared" si="38"/>
        <v>2</v>
      </c>
      <c r="M49" s="15" t="str">
        <f t="shared" si="38"/>
        <v>-</v>
      </c>
      <c r="N49" s="15" t="str">
        <f t="shared" si="38"/>
        <v>-</v>
      </c>
    </row>
    <row r="50" spans="2:14" ht="20.100000000000001" customHeight="1" thickBot="1" x14ac:dyDescent="0.25">
      <c r="B50" s="6" t="s">
        <v>16</v>
      </c>
      <c r="C50" s="15" t="str">
        <f t="shared" ref="C50:J50" si="39">IF(C26=0,"-",IF(K26=0,"-",(K26-C26)/C26))</f>
        <v>-</v>
      </c>
      <c r="D50" s="15" t="str">
        <f t="shared" si="39"/>
        <v>-</v>
      </c>
      <c r="E50" s="15" t="str">
        <f t="shared" si="39"/>
        <v>-</v>
      </c>
      <c r="F50" s="15" t="str">
        <f t="shared" si="39"/>
        <v>-</v>
      </c>
      <c r="G50" s="15" t="str">
        <f t="shared" si="39"/>
        <v>-</v>
      </c>
      <c r="H50" s="15" t="str">
        <f t="shared" si="39"/>
        <v>-</v>
      </c>
      <c r="I50" s="15" t="str">
        <f t="shared" si="39"/>
        <v>-</v>
      </c>
      <c r="J50" s="15" t="str">
        <f t="shared" si="39"/>
        <v>-</v>
      </c>
      <c r="K50" s="15" t="str">
        <f t="shared" ref="K50:N50" si="40">IF(S26=0,"-",IF(W26=0,"-",(W26-S26)/S26))</f>
        <v>-</v>
      </c>
      <c r="L50" s="15" t="str">
        <f t="shared" si="40"/>
        <v>-</v>
      </c>
      <c r="M50" s="15" t="str">
        <f t="shared" si="40"/>
        <v>-</v>
      </c>
      <c r="N50" s="15" t="str">
        <f t="shared" si="40"/>
        <v>-</v>
      </c>
    </row>
    <row r="51" spans="2:14" ht="20.100000000000001" customHeight="1" thickBot="1" x14ac:dyDescent="0.25">
      <c r="B51" s="7" t="s">
        <v>17</v>
      </c>
      <c r="C51" s="15">
        <f t="shared" ref="C51:J51" si="41">IF(C27=0,"-",IF(K27=0,"-",(K27-C27)/C27))</f>
        <v>0.66666666666666663</v>
      </c>
      <c r="D51" s="15">
        <f t="shared" si="41"/>
        <v>3</v>
      </c>
      <c r="E51" s="15">
        <f t="shared" si="41"/>
        <v>-0.5</v>
      </c>
      <c r="F51" s="15" t="str">
        <f t="shared" si="41"/>
        <v>-</v>
      </c>
      <c r="G51" s="15">
        <f t="shared" si="41"/>
        <v>0</v>
      </c>
      <c r="H51" s="15" t="str">
        <f t="shared" si="41"/>
        <v>-</v>
      </c>
      <c r="I51" s="15" t="str">
        <f t="shared" si="41"/>
        <v>-</v>
      </c>
      <c r="J51" s="15" t="str">
        <f t="shared" si="41"/>
        <v>-</v>
      </c>
      <c r="K51" s="15">
        <f t="shared" ref="K51:N51" si="42">IF(S27=0,"-",IF(W27=0,"-",(W27-S27)/S27))</f>
        <v>0.5</v>
      </c>
      <c r="L51" s="15">
        <f t="shared" si="42"/>
        <v>4</v>
      </c>
      <c r="M51" s="15">
        <f t="shared" si="42"/>
        <v>-0.5</v>
      </c>
      <c r="N51" s="15" t="str">
        <f t="shared" si="42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43">IF(C28=0,"-",IF(K28=0,"-",(K28-C28)/C28))</f>
        <v>-</v>
      </c>
      <c r="D52" s="15" t="str">
        <f t="shared" si="43"/>
        <v>-</v>
      </c>
      <c r="E52" s="15" t="str">
        <f t="shared" si="43"/>
        <v>-</v>
      </c>
      <c r="F52" s="15" t="str">
        <f t="shared" si="43"/>
        <v>-</v>
      </c>
      <c r="G52" s="15" t="str">
        <f t="shared" si="43"/>
        <v>-</v>
      </c>
      <c r="H52" s="15" t="str">
        <f t="shared" si="43"/>
        <v>-</v>
      </c>
      <c r="I52" s="15" t="str">
        <f t="shared" si="43"/>
        <v>-</v>
      </c>
      <c r="J52" s="15" t="str">
        <f t="shared" si="43"/>
        <v>-</v>
      </c>
      <c r="K52" s="15" t="str">
        <f t="shared" ref="K52:N52" si="44">IF(S28=0,"-",IF(W28=0,"-",(W28-S28)/S28))</f>
        <v>-</v>
      </c>
      <c r="L52" s="15" t="str">
        <f t="shared" si="44"/>
        <v>-</v>
      </c>
      <c r="M52" s="15" t="str">
        <f t="shared" si="44"/>
        <v>-</v>
      </c>
      <c r="N52" s="15" t="str">
        <f t="shared" si="44"/>
        <v>-</v>
      </c>
    </row>
    <row r="53" spans="2:14" ht="20.100000000000001" customHeight="1" thickBot="1" x14ac:dyDescent="0.25">
      <c r="B53" s="9" t="s">
        <v>33</v>
      </c>
      <c r="C53" s="16">
        <f t="shared" ref="C53:J53" si="45">IF(C29=0,"-",IF(K29=0,"-",(K29-C29)/C29))</f>
        <v>-2.0618556701030927E-2</v>
      </c>
      <c r="D53" s="16">
        <f t="shared" si="45"/>
        <v>-4.4117647058823532E-2</v>
      </c>
      <c r="E53" s="16">
        <f t="shared" si="45"/>
        <v>0.17647058823529413</v>
      </c>
      <c r="F53" s="16">
        <f t="shared" si="45"/>
        <v>-0.16666666666666666</v>
      </c>
      <c r="G53" s="16">
        <f t="shared" si="45"/>
        <v>-0.26315789473684209</v>
      </c>
      <c r="H53" s="16">
        <f t="shared" si="45"/>
        <v>-0.125</v>
      </c>
      <c r="I53" s="16" t="str">
        <f t="shared" si="45"/>
        <v>-</v>
      </c>
      <c r="J53" s="16" t="str">
        <f t="shared" si="45"/>
        <v>-</v>
      </c>
      <c r="K53" s="16">
        <f t="shared" ref="K53:N53" si="46">IF(S29=0,"-",IF(W29=0,"-",(W29-S29)/S29))</f>
        <v>-6.0344827586206899E-2</v>
      </c>
      <c r="L53" s="16">
        <f t="shared" si="46"/>
        <v>-5.9523809523809521E-2</v>
      </c>
      <c r="M53" s="16">
        <f t="shared" si="46"/>
        <v>5.2631578947368418E-2</v>
      </c>
      <c r="N53" s="16">
        <f t="shared" si="46"/>
        <v>-0.23076923076923078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S9:V9"/>
    <mergeCell ref="W9:Z9"/>
    <mergeCell ref="S10:Z10"/>
    <mergeCell ref="C10:F10"/>
    <mergeCell ref="G10:J10"/>
    <mergeCell ref="C9:J9"/>
    <mergeCell ref="K9:R9"/>
    <mergeCell ref="K10:N10"/>
    <mergeCell ref="B9:B11"/>
    <mergeCell ref="O10:R10"/>
    <mergeCell ref="C33:F33"/>
    <mergeCell ref="C34:F34"/>
    <mergeCell ref="G33:J33"/>
    <mergeCell ref="G34:J34"/>
    <mergeCell ref="K33:N33"/>
    <mergeCell ref="K34:N3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2"/>
  <sheetViews>
    <sheetView topLeftCell="D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8" t="s">
        <v>109</v>
      </c>
      <c r="D8" s="29"/>
      <c r="E8" s="29"/>
      <c r="F8" s="29"/>
      <c r="G8" s="29"/>
      <c r="H8" s="29"/>
      <c r="I8" s="29"/>
      <c r="J8" s="29"/>
      <c r="K8" s="29" t="s">
        <v>110</v>
      </c>
      <c r="L8" s="29"/>
      <c r="M8" s="29"/>
      <c r="N8" s="29"/>
      <c r="O8" s="29"/>
      <c r="P8" s="29"/>
      <c r="Q8" s="29"/>
      <c r="R8" s="29"/>
    </row>
    <row r="9" spans="2:18" ht="44.1" customHeight="1" thickBot="1" x14ac:dyDescent="0.25">
      <c r="C9" s="30" t="s">
        <v>20</v>
      </c>
      <c r="D9" s="32" t="s">
        <v>28</v>
      </c>
      <c r="E9" s="34" t="s">
        <v>21</v>
      </c>
      <c r="F9" s="40" t="s">
        <v>22</v>
      </c>
      <c r="G9" s="41"/>
      <c r="H9" s="42"/>
      <c r="I9" s="34" t="s">
        <v>23</v>
      </c>
      <c r="J9" s="34" t="s">
        <v>24</v>
      </c>
      <c r="K9" s="34" t="s">
        <v>20</v>
      </c>
      <c r="L9" s="32" t="s">
        <v>28</v>
      </c>
      <c r="M9" s="34" t="s">
        <v>21</v>
      </c>
      <c r="N9" s="40" t="s">
        <v>22</v>
      </c>
      <c r="O9" s="41"/>
      <c r="P9" s="42"/>
      <c r="Q9" s="34" t="s">
        <v>23</v>
      </c>
      <c r="R9" s="34" t="s">
        <v>24</v>
      </c>
    </row>
    <row r="10" spans="2:18" ht="44.1" customHeight="1" thickBot="1" x14ac:dyDescent="0.25">
      <c r="C10" s="43"/>
      <c r="D10" s="44"/>
      <c r="E10" s="39"/>
      <c r="F10" s="10" t="s">
        <v>25</v>
      </c>
      <c r="G10" s="10" t="s">
        <v>26</v>
      </c>
      <c r="H10" s="10" t="s">
        <v>27</v>
      </c>
      <c r="I10" s="39"/>
      <c r="J10" s="39"/>
      <c r="K10" s="39"/>
      <c r="L10" s="44"/>
      <c r="M10" s="39"/>
      <c r="N10" s="10" t="s">
        <v>25</v>
      </c>
      <c r="O10" s="10" t="s">
        <v>26</v>
      </c>
      <c r="P10" s="10" t="s">
        <v>27</v>
      </c>
      <c r="Q10" s="39"/>
      <c r="R10" s="39"/>
    </row>
    <row r="11" spans="2:18" ht="20.100000000000001" customHeight="1" thickBot="1" x14ac:dyDescent="0.25">
      <c r="B11" s="5" t="s">
        <v>2</v>
      </c>
      <c r="C11" s="12">
        <v>9081</v>
      </c>
      <c r="D11" s="12">
        <v>300</v>
      </c>
      <c r="E11" s="12">
        <v>9</v>
      </c>
      <c r="F11" s="12">
        <v>5945</v>
      </c>
      <c r="G11" s="12">
        <v>199</v>
      </c>
      <c r="H11" s="12">
        <v>966</v>
      </c>
      <c r="I11" s="12">
        <v>941</v>
      </c>
      <c r="J11" s="12">
        <v>721</v>
      </c>
      <c r="K11" s="12">
        <v>8516</v>
      </c>
      <c r="L11" s="12">
        <v>205</v>
      </c>
      <c r="M11" s="12">
        <v>20</v>
      </c>
      <c r="N11" s="12">
        <v>6237</v>
      </c>
      <c r="O11" s="12">
        <v>92</v>
      </c>
      <c r="P11" s="12">
        <v>898</v>
      </c>
      <c r="Q11" s="12">
        <v>777</v>
      </c>
      <c r="R11" s="12">
        <v>287</v>
      </c>
    </row>
    <row r="12" spans="2:18" ht="20.100000000000001" customHeight="1" thickBot="1" x14ac:dyDescent="0.25">
      <c r="B12" s="6" t="s">
        <v>3</v>
      </c>
      <c r="C12" s="12">
        <v>1051</v>
      </c>
      <c r="D12" s="12">
        <v>3</v>
      </c>
      <c r="E12" s="12">
        <v>0</v>
      </c>
      <c r="F12" s="12">
        <v>728</v>
      </c>
      <c r="G12" s="12">
        <v>19</v>
      </c>
      <c r="H12" s="12">
        <v>238</v>
      </c>
      <c r="I12" s="12">
        <v>55</v>
      </c>
      <c r="J12" s="12">
        <v>8</v>
      </c>
      <c r="K12" s="12">
        <v>881</v>
      </c>
      <c r="L12" s="12">
        <v>14</v>
      </c>
      <c r="M12" s="12">
        <v>0</v>
      </c>
      <c r="N12" s="12">
        <v>600</v>
      </c>
      <c r="O12" s="12">
        <v>9</v>
      </c>
      <c r="P12" s="12">
        <v>192</v>
      </c>
      <c r="Q12" s="12">
        <v>51</v>
      </c>
      <c r="R12" s="12">
        <v>15</v>
      </c>
    </row>
    <row r="13" spans="2:18" ht="20.100000000000001" customHeight="1" thickBot="1" x14ac:dyDescent="0.25">
      <c r="B13" s="6" t="s">
        <v>4</v>
      </c>
      <c r="C13" s="12">
        <v>749</v>
      </c>
      <c r="D13" s="12">
        <v>14</v>
      </c>
      <c r="E13" s="12">
        <v>0</v>
      </c>
      <c r="F13" s="12">
        <v>466</v>
      </c>
      <c r="G13" s="12">
        <v>4</v>
      </c>
      <c r="H13" s="12">
        <v>149</v>
      </c>
      <c r="I13" s="12">
        <v>94</v>
      </c>
      <c r="J13" s="12">
        <v>22</v>
      </c>
      <c r="K13" s="12">
        <v>697</v>
      </c>
      <c r="L13" s="12">
        <v>2</v>
      </c>
      <c r="M13" s="12">
        <v>1</v>
      </c>
      <c r="N13" s="12">
        <v>484</v>
      </c>
      <c r="O13" s="12">
        <v>6</v>
      </c>
      <c r="P13" s="12">
        <v>86</v>
      </c>
      <c r="Q13" s="12">
        <v>106</v>
      </c>
      <c r="R13" s="12">
        <v>12</v>
      </c>
    </row>
    <row r="14" spans="2:18" ht="20.100000000000001" customHeight="1" thickBot="1" x14ac:dyDescent="0.25">
      <c r="B14" s="6" t="s">
        <v>5</v>
      </c>
      <c r="C14" s="12">
        <v>1287</v>
      </c>
      <c r="D14" s="12">
        <v>38</v>
      </c>
      <c r="E14" s="12">
        <v>0</v>
      </c>
      <c r="F14" s="12">
        <v>881</v>
      </c>
      <c r="G14" s="12">
        <v>15</v>
      </c>
      <c r="H14" s="12">
        <v>175</v>
      </c>
      <c r="I14" s="12">
        <v>148</v>
      </c>
      <c r="J14" s="12">
        <v>30</v>
      </c>
      <c r="K14" s="12">
        <v>1407</v>
      </c>
      <c r="L14" s="12">
        <v>19</v>
      </c>
      <c r="M14" s="12">
        <v>102</v>
      </c>
      <c r="N14" s="12">
        <v>936</v>
      </c>
      <c r="O14" s="12">
        <v>27</v>
      </c>
      <c r="P14" s="12">
        <v>182</v>
      </c>
      <c r="Q14" s="12">
        <v>119</v>
      </c>
      <c r="R14" s="12">
        <v>22</v>
      </c>
    </row>
    <row r="15" spans="2:18" ht="20.100000000000001" customHeight="1" thickBot="1" x14ac:dyDescent="0.25">
      <c r="B15" s="6" t="s">
        <v>6</v>
      </c>
      <c r="C15" s="12">
        <v>2007</v>
      </c>
      <c r="D15" s="12">
        <v>39</v>
      </c>
      <c r="E15" s="12">
        <v>0</v>
      </c>
      <c r="F15" s="12">
        <v>1278</v>
      </c>
      <c r="G15" s="12">
        <v>28</v>
      </c>
      <c r="H15" s="12">
        <v>288</v>
      </c>
      <c r="I15" s="12">
        <v>309</v>
      </c>
      <c r="J15" s="12">
        <v>65</v>
      </c>
      <c r="K15" s="12">
        <v>2471</v>
      </c>
      <c r="L15" s="12">
        <v>24</v>
      </c>
      <c r="M15" s="12">
        <v>10</v>
      </c>
      <c r="N15" s="12">
        <v>1690</v>
      </c>
      <c r="O15" s="12">
        <v>28</v>
      </c>
      <c r="P15" s="12">
        <v>323</v>
      </c>
      <c r="Q15" s="12">
        <v>346</v>
      </c>
      <c r="R15" s="12">
        <v>50</v>
      </c>
    </row>
    <row r="16" spans="2:18" ht="20.100000000000001" customHeight="1" thickBot="1" x14ac:dyDescent="0.25">
      <c r="B16" s="6" t="s">
        <v>7</v>
      </c>
      <c r="C16" s="12">
        <v>424</v>
      </c>
      <c r="D16" s="12">
        <v>3</v>
      </c>
      <c r="E16" s="12">
        <v>0</v>
      </c>
      <c r="F16" s="12">
        <v>265</v>
      </c>
      <c r="G16" s="12">
        <v>16</v>
      </c>
      <c r="H16" s="12">
        <v>96</v>
      </c>
      <c r="I16" s="12">
        <v>19</v>
      </c>
      <c r="J16" s="12">
        <v>25</v>
      </c>
      <c r="K16" s="12">
        <v>490</v>
      </c>
      <c r="L16" s="12">
        <v>5</v>
      </c>
      <c r="M16" s="12">
        <v>0</v>
      </c>
      <c r="N16" s="12">
        <v>282</v>
      </c>
      <c r="O16" s="12">
        <v>7</v>
      </c>
      <c r="P16" s="12">
        <v>12</v>
      </c>
      <c r="Q16" s="12">
        <v>45</v>
      </c>
      <c r="R16" s="12">
        <v>139</v>
      </c>
    </row>
    <row r="17" spans="2:18" ht="20.100000000000001" customHeight="1" thickBot="1" x14ac:dyDescent="0.25">
      <c r="B17" s="6" t="s">
        <v>8</v>
      </c>
      <c r="C17" s="12">
        <v>1303</v>
      </c>
      <c r="D17" s="12">
        <v>33</v>
      </c>
      <c r="E17" s="12">
        <v>0</v>
      </c>
      <c r="F17" s="12">
        <v>868</v>
      </c>
      <c r="G17" s="12">
        <v>29</v>
      </c>
      <c r="H17" s="12">
        <v>316</v>
      </c>
      <c r="I17" s="12">
        <v>51</v>
      </c>
      <c r="J17" s="12">
        <v>6</v>
      </c>
      <c r="K17" s="12">
        <v>1238</v>
      </c>
      <c r="L17" s="12">
        <v>22</v>
      </c>
      <c r="M17" s="12">
        <v>10</v>
      </c>
      <c r="N17" s="12">
        <v>1016</v>
      </c>
      <c r="O17" s="12">
        <v>17</v>
      </c>
      <c r="P17" s="12">
        <v>143</v>
      </c>
      <c r="Q17" s="12">
        <v>23</v>
      </c>
      <c r="R17" s="12">
        <v>7</v>
      </c>
    </row>
    <row r="18" spans="2:18" ht="20.100000000000001" customHeight="1" thickBot="1" x14ac:dyDescent="0.25">
      <c r="B18" s="6" t="s">
        <v>9</v>
      </c>
      <c r="C18" s="12">
        <v>1326</v>
      </c>
      <c r="D18" s="12">
        <v>71</v>
      </c>
      <c r="E18" s="12">
        <v>1</v>
      </c>
      <c r="F18" s="12">
        <v>1036</v>
      </c>
      <c r="G18" s="12">
        <v>5</v>
      </c>
      <c r="H18" s="12">
        <v>154</v>
      </c>
      <c r="I18" s="12">
        <v>59</v>
      </c>
      <c r="J18" s="12">
        <v>0</v>
      </c>
      <c r="K18" s="12">
        <v>1409</v>
      </c>
      <c r="L18" s="12">
        <v>41</v>
      </c>
      <c r="M18" s="12">
        <v>0</v>
      </c>
      <c r="N18" s="12">
        <v>1098</v>
      </c>
      <c r="O18" s="12">
        <v>47</v>
      </c>
      <c r="P18" s="12">
        <v>125</v>
      </c>
      <c r="Q18" s="12">
        <v>91</v>
      </c>
      <c r="R18" s="12">
        <v>7</v>
      </c>
    </row>
    <row r="19" spans="2:18" ht="20.100000000000001" customHeight="1" thickBot="1" x14ac:dyDescent="0.25">
      <c r="B19" s="6" t="s">
        <v>10</v>
      </c>
      <c r="C19" s="12">
        <v>5849</v>
      </c>
      <c r="D19" s="12">
        <v>180</v>
      </c>
      <c r="E19" s="12">
        <v>73</v>
      </c>
      <c r="F19" s="12">
        <v>3853</v>
      </c>
      <c r="G19" s="12">
        <v>154</v>
      </c>
      <c r="H19" s="12">
        <v>995</v>
      </c>
      <c r="I19" s="12">
        <v>554</v>
      </c>
      <c r="J19" s="12">
        <v>40</v>
      </c>
      <c r="K19" s="12">
        <v>5502</v>
      </c>
      <c r="L19" s="12">
        <v>82</v>
      </c>
      <c r="M19" s="12">
        <v>19</v>
      </c>
      <c r="N19" s="12">
        <v>3976</v>
      </c>
      <c r="O19" s="12">
        <v>96</v>
      </c>
      <c r="P19" s="12">
        <v>754</v>
      </c>
      <c r="Q19" s="12">
        <v>466</v>
      </c>
      <c r="R19" s="12">
        <v>109</v>
      </c>
    </row>
    <row r="20" spans="2:18" ht="20.100000000000001" customHeight="1" thickBot="1" x14ac:dyDescent="0.25">
      <c r="B20" s="6" t="s">
        <v>11</v>
      </c>
      <c r="C20" s="12">
        <v>5749</v>
      </c>
      <c r="D20" s="12">
        <v>161</v>
      </c>
      <c r="E20" s="12">
        <v>21</v>
      </c>
      <c r="F20" s="12">
        <v>3372</v>
      </c>
      <c r="G20" s="12">
        <v>94</v>
      </c>
      <c r="H20" s="12">
        <v>907</v>
      </c>
      <c r="I20" s="12">
        <v>1042</v>
      </c>
      <c r="J20" s="12">
        <v>152</v>
      </c>
      <c r="K20" s="12">
        <v>5850</v>
      </c>
      <c r="L20" s="12">
        <v>178</v>
      </c>
      <c r="M20" s="12">
        <v>239</v>
      </c>
      <c r="N20" s="12">
        <v>3197</v>
      </c>
      <c r="O20" s="12">
        <v>171</v>
      </c>
      <c r="P20" s="12">
        <v>905</v>
      </c>
      <c r="Q20" s="12">
        <v>939</v>
      </c>
      <c r="R20" s="12">
        <v>221</v>
      </c>
    </row>
    <row r="21" spans="2:18" ht="20.100000000000001" customHeight="1" thickBot="1" x14ac:dyDescent="0.25">
      <c r="B21" s="6" t="s">
        <v>12</v>
      </c>
      <c r="C21" s="12">
        <v>622</v>
      </c>
      <c r="D21" s="12">
        <v>6</v>
      </c>
      <c r="E21" s="12">
        <v>0</v>
      </c>
      <c r="F21" s="12">
        <v>424</v>
      </c>
      <c r="G21" s="12">
        <v>2</v>
      </c>
      <c r="H21" s="12">
        <v>37</v>
      </c>
      <c r="I21" s="12">
        <v>32</v>
      </c>
      <c r="J21" s="12">
        <v>121</v>
      </c>
      <c r="K21" s="12">
        <v>632</v>
      </c>
      <c r="L21" s="12">
        <v>7</v>
      </c>
      <c r="M21" s="12">
        <v>2</v>
      </c>
      <c r="N21" s="12">
        <v>428</v>
      </c>
      <c r="O21" s="12">
        <v>5</v>
      </c>
      <c r="P21" s="12">
        <v>78</v>
      </c>
      <c r="Q21" s="12">
        <v>28</v>
      </c>
      <c r="R21" s="12">
        <v>84</v>
      </c>
    </row>
    <row r="22" spans="2:18" ht="20.100000000000001" customHeight="1" thickBot="1" x14ac:dyDescent="0.25">
      <c r="B22" s="6" t="s">
        <v>13</v>
      </c>
      <c r="C22" s="12">
        <v>1725</v>
      </c>
      <c r="D22" s="12">
        <v>112</v>
      </c>
      <c r="E22" s="12">
        <v>8</v>
      </c>
      <c r="F22" s="12">
        <v>1217</v>
      </c>
      <c r="G22" s="12">
        <v>86</v>
      </c>
      <c r="H22" s="12">
        <v>97</v>
      </c>
      <c r="I22" s="12">
        <v>181</v>
      </c>
      <c r="J22" s="12">
        <v>24</v>
      </c>
      <c r="K22" s="12">
        <v>1607</v>
      </c>
      <c r="L22" s="12">
        <v>68</v>
      </c>
      <c r="M22" s="12">
        <v>7</v>
      </c>
      <c r="N22" s="12">
        <v>1210</v>
      </c>
      <c r="O22" s="12">
        <v>13</v>
      </c>
      <c r="P22" s="12">
        <v>146</v>
      </c>
      <c r="Q22" s="12">
        <v>140</v>
      </c>
      <c r="R22" s="12">
        <v>23</v>
      </c>
    </row>
    <row r="23" spans="2:18" ht="20.100000000000001" customHeight="1" thickBot="1" x14ac:dyDescent="0.25">
      <c r="B23" s="6" t="s">
        <v>14</v>
      </c>
      <c r="C23" s="12">
        <v>6698</v>
      </c>
      <c r="D23" s="12">
        <v>143</v>
      </c>
      <c r="E23" s="12">
        <v>10</v>
      </c>
      <c r="F23" s="12">
        <v>4174</v>
      </c>
      <c r="G23" s="12">
        <v>57</v>
      </c>
      <c r="H23" s="12">
        <v>1683</v>
      </c>
      <c r="I23" s="12">
        <v>276</v>
      </c>
      <c r="J23" s="12">
        <v>355</v>
      </c>
      <c r="K23" s="12">
        <v>6208</v>
      </c>
      <c r="L23" s="12">
        <v>46</v>
      </c>
      <c r="M23" s="12">
        <v>15</v>
      </c>
      <c r="N23" s="12">
        <v>4535</v>
      </c>
      <c r="O23" s="12">
        <v>98</v>
      </c>
      <c r="P23" s="12">
        <v>1115</v>
      </c>
      <c r="Q23" s="12">
        <v>345</v>
      </c>
      <c r="R23" s="12">
        <v>54</v>
      </c>
    </row>
    <row r="24" spans="2:18" ht="20.100000000000001" customHeight="1" thickBot="1" x14ac:dyDescent="0.25">
      <c r="B24" s="6" t="s">
        <v>15</v>
      </c>
      <c r="C24" s="12">
        <v>2117</v>
      </c>
      <c r="D24" s="12">
        <v>0</v>
      </c>
      <c r="E24" s="12">
        <v>16</v>
      </c>
      <c r="F24" s="12">
        <v>1241</v>
      </c>
      <c r="G24" s="12">
        <v>14</v>
      </c>
      <c r="H24" s="12">
        <v>183</v>
      </c>
      <c r="I24" s="12">
        <v>101</v>
      </c>
      <c r="J24" s="12">
        <v>562</v>
      </c>
      <c r="K24" s="12">
        <v>1478</v>
      </c>
      <c r="L24" s="12">
        <v>13</v>
      </c>
      <c r="M24" s="12">
        <v>5</v>
      </c>
      <c r="N24" s="12">
        <v>1001</v>
      </c>
      <c r="O24" s="12">
        <v>77</v>
      </c>
      <c r="P24" s="12">
        <v>151</v>
      </c>
      <c r="Q24" s="12">
        <v>173</v>
      </c>
      <c r="R24" s="12">
        <v>58</v>
      </c>
    </row>
    <row r="25" spans="2:18" ht="20.100000000000001" customHeight="1" thickBot="1" x14ac:dyDescent="0.25">
      <c r="B25" s="6" t="s">
        <v>16</v>
      </c>
      <c r="C25" s="12">
        <v>455</v>
      </c>
      <c r="D25" s="12">
        <v>0</v>
      </c>
      <c r="E25" s="12">
        <v>2</v>
      </c>
      <c r="F25" s="12">
        <v>319</v>
      </c>
      <c r="G25" s="12">
        <v>3</v>
      </c>
      <c r="H25" s="12">
        <v>63</v>
      </c>
      <c r="I25" s="12">
        <v>56</v>
      </c>
      <c r="J25" s="12">
        <v>12</v>
      </c>
      <c r="K25" s="12">
        <v>455</v>
      </c>
      <c r="L25" s="12">
        <v>6</v>
      </c>
      <c r="M25" s="12">
        <v>3</v>
      </c>
      <c r="N25" s="12">
        <v>302</v>
      </c>
      <c r="O25" s="12">
        <v>6</v>
      </c>
      <c r="P25" s="12">
        <v>67</v>
      </c>
      <c r="Q25" s="12">
        <v>56</v>
      </c>
      <c r="R25" s="12">
        <v>15</v>
      </c>
    </row>
    <row r="26" spans="2:18" ht="20.100000000000001" customHeight="1" thickBot="1" x14ac:dyDescent="0.25">
      <c r="B26" s="7" t="s">
        <v>17</v>
      </c>
      <c r="C26" s="12">
        <v>1431</v>
      </c>
      <c r="D26" s="12">
        <v>67</v>
      </c>
      <c r="E26" s="12">
        <v>12</v>
      </c>
      <c r="F26" s="12">
        <v>821</v>
      </c>
      <c r="G26" s="12">
        <v>20</v>
      </c>
      <c r="H26" s="12">
        <v>410</v>
      </c>
      <c r="I26" s="12">
        <v>58</v>
      </c>
      <c r="J26" s="12">
        <v>43</v>
      </c>
      <c r="K26" s="12">
        <v>1449</v>
      </c>
      <c r="L26" s="12">
        <v>69</v>
      </c>
      <c r="M26" s="12">
        <v>7</v>
      </c>
      <c r="N26" s="12">
        <v>904</v>
      </c>
      <c r="O26" s="12">
        <v>24</v>
      </c>
      <c r="P26" s="12">
        <v>362</v>
      </c>
      <c r="Q26" s="12">
        <v>35</v>
      </c>
      <c r="R26" s="12">
        <v>48</v>
      </c>
    </row>
    <row r="27" spans="2:18" ht="20.100000000000001" customHeight="1" thickBot="1" x14ac:dyDescent="0.25">
      <c r="B27" s="8" t="s">
        <v>18</v>
      </c>
      <c r="C27" s="12">
        <v>203</v>
      </c>
      <c r="D27" s="12">
        <v>0</v>
      </c>
      <c r="E27" s="12">
        <v>0</v>
      </c>
      <c r="F27" s="12">
        <v>185</v>
      </c>
      <c r="G27" s="12">
        <v>2</v>
      </c>
      <c r="H27" s="12">
        <v>12</v>
      </c>
      <c r="I27" s="12">
        <v>4</v>
      </c>
      <c r="J27" s="12">
        <v>0</v>
      </c>
      <c r="K27" s="12">
        <v>205</v>
      </c>
      <c r="L27" s="12">
        <v>0</v>
      </c>
      <c r="M27" s="12">
        <v>0</v>
      </c>
      <c r="N27" s="12">
        <v>168</v>
      </c>
      <c r="O27" s="12">
        <v>0</v>
      </c>
      <c r="P27" s="12">
        <v>24</v>
      </c>
      <c r="Q27" s="12">
        <v>0</v>
      </c>
      <c r="R27" s="12">
        <v>13</v>
      </c>
    </row>
    <row r="28" spans="2:18" ht="20.100000000000001" customHeight="1" thickBot="1" x14ac:dyDescent="0.25">
      <c r="B28" s="9" t="s">
        <v>19</v>
      </c>
      <c r="C28" s="13">
        <f>SUM(C11:C27)</f>
        <v>42077</v>
      </c>
      <c r="D28" s="13">
        <f t="shared" ref="D28:R28" si="0">SUM(D11:D27)</f>
        <v>1170</v>
      </c>
      <c r="E28" s="13">
        <f t="shared" si="0"/>
        <v>152</v>
      </c>
      <c r="F28" s="13">
        <f t="shared" si="0"/>
        <v>27073</v>
      </c>
      <c r="G28" s="13">
        <f t="shared" si="0"/>
        <v>747</v>
      </c>
      <c r="H28" s="13">
        <f t="shared" si="0"/>
        <v>6769</v>
      </c>
      <c r="I28" s="13">
        <f t="shared" si="0"/>
        <v>3980</v>
      </c>
      <c r="J28" s="13">
        <f t="shared" si="0"/>
        <v>2186</v>
      </c>
      <c r="K28" s="13">
        <f t="shared" si="0"/>
        <v>40495</v>
      </c>
      <c r="L28" s="13">
        <f t="shared" si="0"/>
        <v>801</v>
      </c>
      <c r="M28" s="13">
        <f t="shared" si="0"/>
        <v>440</v>
      </c>
      <c r="N28" s="13">
        <f t="shared" si="0"/>
        <v>28064</v>
      </c>
      <c r="O28" s="13">
        <f t="shared" si="0"/>
        <v>723</v>
      </c>
      <c r="P28" s="13">
        <f t="shared" si="0"/>
        <v>5563</v>
      </c>
      <c r="Q28" s="13">
        <f t="shared" si="0"/>
        <v>3740</v>
      </c>
      <c r="R28" s="13">
        <f t="shared" si="0"/>
        <v>1164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44.25" customHeight="1" thickBot="1" x14ac:dyDescent="0.25">
      <c r="B32" s="14"/>
      <c r="C32" s="28" t="s">
        <v>111</v>
      </c>
      <c r="D32" s="29"/>
      <c r="E32" s="29"/>
      <c r="F32" s="29"/>
      <c r="G32" s="29"/>
      <c r="H32" s="29"/>
      <c r="I32" s="29"/>
      <c r="J32" s="29"/>
    </row>
    <row r="33" spans="2:10" ht="44.25" customHeight="1" thickBot="1" x14ac:dyDescent="0.25">
      <c r="B33" s="14"/>
      <c r="C33" s="30" t="s">
        <v>20</v>
      </c>
      <c r="D33" s="32" t="s">
        <v>28</v>
      </c>
      <c r="E33" s="34" t="s">
        <v>21</v>
      </c>
      <c r="F33" s="36" t="s">
        <v>22</v>
      </c>
      <c r="G33" s="37"/>
      <c r="H33" s="38"/>
      <c r="I33" s="34" t="s">
        <v>23</v>
      </c>
      <c r="J33" s="34" t="s">
        <v>24</v>
      </c>
    </row>
    <row r="34" spans="2:10" ht="44.25" customHeight="1" thickBot="1" x14ac:dyDescent="0.25">
      <c r="B34" s="14"/>
      <c r="C34" s="31"/>
      <c r="D34" s="33"/>
      <c r="E34" s="35"/>
      <c r="F34" s="10" t="s">
        <v>25</v>
      </c>
      <c r="G34" s="10" t="s">
        <v>26</v>
      </c>
      <c r="H34" s="10" t="s">
        <v>27</v>
      </c>
      <c r="I34" s="35"/>
      <c r="J34" s="35"/>
    </row>
    <row r="35" spans="2:10" ht="20.100000000000001" customHeight="1" thickBot="1" x14ac:dyDescent="0.25">
      <c r="B35" s="5" t="s">
        <v>2</v>
      </c>
      <c r="C35" s="15">
        <f t="shared" ref="C35:J35" si="1">IF(C11&gt;0,(K11-C11)/C11,"-")</f>
        <v>-6.2217817420988877E-2</v>
      </c>
      <c r="D35" s="15">
        <f t="shared" si="1"/>
        <v>-0.31666666666666665</v>
      </c>
      <c r="E35" s="15">
        <f t="shared" si="1"/>
        <v>1.2222222222222223</v>
      </c>
      <c r="F35" s="15">
        <f t="shared" si="1"/>
        <v>4.9116904962153068E-2</v>
      </c>
      <c r="G35" s="15">
        <f t="shared" si="1"/>
        <v>-0.53768844221105527</v>
      </c>
      <c r="H35" s="15">
        <f t="shared" si="1"/>
        <v>-7.0393374741200831E-2</v>
      </c>
      <c r="I35" s="15">
        <f t="shared" si="1"/>
        <v>-0.17428267800212541</v>
      </c>
      <c r="J35" s="15">
        <f t="shared" si="1"/>
        <v>-0.60194174757281549</v>
      </c>
    </row>
    <row r="36" spans="2:10" ht="20.100000000000001" customHeight="1" thickBot="1" x14ac:dyDescent="0.25">
      <c r="B36" s="6" t="s">
        <v>3</v>
      </c>
      <c r="C36" s="15">
        <f t="shared" ref="C36:J36" si="2">IF(C12&gt;0,(K12-C12)/C12,"-")</f>
        <v>-0.16175071360608945</v>
      </c>
      <c r="D36" s="15">
        <f t="shared" si="2"/>
        <v>3.6666666666666665</v>
      </c>
      <c r="E36" s="15" t="str">
        <f t="shared" si="2"/>
        <v>-</v>
      </c>
      <c r="F36" s="15">
        <f t="shared" si="2"/>
        <v>-0.17582417582417584</v>
      </c>
      <c r="G36" s="15">
        <f t="shared" si="2"/>
        <v>-0.52631578947368418</v>
      </c>
      <c r="H36" s="15">
        <f t="shared" si="2"/>
        <v>-0.19327731092436976</v>
      </c>
      <c r="I36" s="15">
        <f t="shared" si="2"/>
        <v>-7.2727272727272724E-2</v>
      </c>
      <c r="J36" s="15">
        <f t="shared" si="2"/>
        <v>0.875</v>
      </c>
    </row>
    <row r="37" spans="2:10" ht="20.100000000000001" customHeight="1" thickBot="1" x14ac:dyDescent="0.25">
      <c r="B37" s="6" t="s">
        <v>4</v>
      </c>
      <c r="C37" s="15">
        <f t="shared" ref="C37:J37" si="3">IF(C13&gt;0,(K13-C13)/C13,"-")</f>
        <v>-6.9425901201602136E-2</v>
      </c>
      <c r="D37" s="15">
        <f t="shared" si="3"/>
        <v>-0.8571428571428571</v>
      </c>
      <c r="E37" s="15" t="str">
        <f t="shared" si="3"/>
        <v>-</v>
      </c>
      <c r="F37" s="15">
        <f t="shared" si="3"/>
        <v>3.8626609442060089E-2</v>
      </c>
      <c r="G37" s="15">
        <f t="shared" si="3"/>
        <v>0.5</v>
      </c>
      <c r="H37" s="15">
        <f t="shared" si="3"/>
        <v>-0.42281879194630873</v>
      </c>
      <c r="I37" s="15">
        <f t="shared" si="3"/>
        <v>0.1276595744680851</v>
      </c>
      <c r="J37" s="15">
        <f t="shared" si="3"/>
        <v>-0.45454545454545453</v>
      </c>
    </row>
    <row r="38" spans="2:10" ht="20.100000000000001" customHeight="1" thickBot="1" x14ac:dyDescent="0.25">
      <c r="B38" s="6" t="s">
        <v>5</v>
      </c>
      <c r="C38" s="15">
        <f t="shared" ref="C38:J38" si="4">IF(C14&gt;0,(K14-C14)/C14,"-")</f>
        <v>9.3240093240093247E-2</v>
      </c>
      <c r="D38" s="15">
        <f t="shared" si="4"/>
        <v>-0.5</v>
      </c>
      <c r="E38" s="15" t="str">
        <f t="shared" si="4"/>
        <v>-</v>
      </c>
      <c r="F38" s="15">
        <f t="shared" si="4"/>
        <v>6.2429057888762768E-2</v>
      </c>
      <c r="G38" s="15">
        <f t="shared" si="4"/>
        <v>0.8</v>
      </c>
      <c r="H38" s="15">
        <f t="shared" si="4"/>
        <v>0.04</v>
      </c>
      <c r="I38" s="15">
        <f t="shared" si="4"/>
        <v>-0.19594594594594594</v>
      </c>
      <c r="J38" s="15">
        <f t="shared" si="4"/>
        <v>-0.26666666666666666</v>
      </c>
    </row>
    <row r="39" spans="2:10" ht="20.100000000000001" customHeight="1" thickBot="1" x14ac:dyDescent="0.25">
      <c r="B39" s="6" t="s">
        <v>6</v>
      </c>
      <c r="C39" s="15">
        <f t="shared" ref="C39:J39" si="5">IF(C15&gt;0,(K15-C15)/C15,"-")</f>
        <v>0.23119083208769309</v>
      </c>
      <c r="D39" s="15">
        <f t="shared" si="5"/>
        <v>-0.38461538461538464</v>
      </c>
      <c r="E39" s="15" t="str">
        <f t="shared" si="5"/>
        <v>-</v>
      </c>
      <c r="F39" s="15">
        <f t="shared" si="5"/>
        <v>0.32237871674491392</v>
      </c>
      <c r="G39" s="15">
        <f t="shared" si="5"/>
        <v>0</v>
      </c>
      <c r="H39" s="15">
        <f t="shared" si="5"/>
        <v>0.12152777777777778</v>
      </c>
      <c r="I39" s="15">
        <f t="shared" si="5"/>
        <v>0.11974110032362459</v>
      </c>
      <c r="J39" s="15">
        <f t="shared" si="5"/>
        <v>-0.23076923076923078</v>
      </c>
    </row>
    <row r="40" spans="2:10" ht="20.100000000000001" customHeight="1" thickBot="1" x14ac:dyDescent="0.25">
      <c r="B40" s="6" t="s">
        <v>7</v>
      </c>
      <c r="C40" s="15">
        <f t="shared" ref="C40:J40" si="6">IF(C16&gt;0,(K16-C16)/C16,"-")</f>
        <v>0.15566037735849056</v>
      </c>
      <c r="D40" s="15">
        <f t="shared" si="6"/>
        <v>0.66666666666666663</v>
      </c>
      <c r="E40" s="15" t="str">
        <f t="shared" si="6"/>
        <v>-</v>
      </c>
      <c r="F40" s="15">
        <f t="shared" si="6"/>
        <v>6.4150943396226415E-2</v>
      </c>
      <c r="G40" s="15">
        <f t="shared" si="6"/>
        <v>-0.5625</v>
      </c>
      <c r="H40" s="15">
        <f t="shared" si="6"/>
        <v>-0.875</v>
      </c>
      <c r="I40" s="15">
        <f t="shared" si="6"/>
        <v>1.368421052631579</v>
      </c>
      <c r="J40" s="15">
        <f t="shared" si="6"/>
        <v>4.5599999999999996</v>
      </c>
    </row>
    <row r="41" spans="2:10" ht="20.100000000000001" customHeight="1" thickBot="1" x14ac:dyDescent="0.25">
      <c r="B41" s="6" t="s">
        <v>8</v>
      </c>
      <c r="C41" s="15">
        <f t="shared" ref="C41:J41" si="7">IF(C17&gt;0,(K17-C17)/C17,"-")</f>
        <v>-4.9884881043745201E-2</v>
      </c>
      <c r="D41" s="15">
        <f t="shared" si="7"/>
        <v>-0.33333333333333331</v>
      </c>
      <c r="E41" s="15" t="str">
        <f t="shared" si="7"/>
        <v>-</v>
      </c>
      <c r="F41" s="15">
        <f t="shared" si="7"/>
        <v>0.17050691244239632</v>
      </c>
      <c r="G41" s="15">
        <f t="shared" si="7"/>
        <v>-0.41379310344827586</v>
      </c>
      <c r="H41" s="15">
        <f t="shared" si="7"/>
        <v>-0.54746835443037978</v>
      </c>
      <c r="I41" s="15">
        <f t="shared" si="7"/>
        <v>-0.5490196078431373</v>
      </c>
      <c r="J41" s="15">
        <f t="shared" si="7"/>
        <v>0.16666666666666666</v>
      </c>
    </row>
    <row r="42" spans="2:10" ht="20.100000000000001" customHeight="1" thickBot="1" x14ac:dyDescent="0.25">
      <c r="B42" s="6" t="s">
        <v>9</v>
      </c>
      <c r="C42" s="15">
        <f t="shared" ref="C42:J42" si="8">IF(C18&gt;0,(K18-C18)/C18,"-")</f>
        <v>6.2594268476621417E-2</v>
      </c>
      <c r="D42" s="15">
        <f t="shared" si="8"/>
        <v>-0.42253521126760563</v>
      </c>
      <c r="E42" s="15">
        <f t="shared" si="8"/>
        <v>-1</v>
      </c>
      <c r="F42" s="15">
        <f t="shared" si="8"/>
        <v>5.9845559845559844E-2</v>
      </c>
      <c r="G42" s="15">
        <f t="shared" si="8"/>
        <v>8.4</v>
      </c>
      <c r="H42" s="15">
        <f t="shared" si="8"/>
        <v>-0.18831168831168832</v>
      </c>
      <c r="I42" s="15">
        <f t="shared" si="8"/>
        <v>0.5423728813559322</v>
      </c>
      <c r="J42" s="15" t="str">
        <f t="shared" si="8"/>
        <v>-</v>
      </c>
    </row>
    <row r="43" spans="2:10" ht="20.100000000000001" customHeight="1" thickBot="1" x14ac:dyDescent="0.25">
      <c r="B43" s="6" t="s">
        <v>10</v>
      </c>
      <c r="C43" s="15">
        <f t="shared" ref="C43:J43" si="9">IF(C19&gt;0,(K19-C19)/C19,"-")</f>
        <v>-5.9326380577876557E-2</v>
      </c>
      <c r="D43" s="15">
        <f t="shared" si="9"/>
        <v>-0.5444444444444444</v>
      </c>
      <c r="E43" s="15">
        <f t="shared" si="9"/>
        <v>-0.73972602739726023</v>
      </c>
      <c r="F43" s="15">
        <f t="shared" si="9"/>
        <v>3.1923176745393203E-2</v>
      </c>
      <c r="G43" s="15">
        <f t="shared" si="9"/>
        <v>-0.37662337662337664</v>
      </c>
      <c r="H43" s="15">
        <f t="shared" si="9"/>
        <v>-0.2422110552763819</v>
      </c>
      <c r="I43" s="15">
        <f t="shared" si="9"/>
        <v>-0.1588447653429603</v>
      </c>
      <c r="J43" s="15">
        <f t="shared" si="9"/>
        <v>1.7250000000000001</v>
      </c>
    </row>
    <row r="44" spans="2:10" ht="20.100000000000001" customHeight="1" thickBot="1" x14ac:dyDescent="0.25">
      <c r="B44" s="6" t="s">
        <v>11</v>
      </c>
      <c r="C44" s="15">
        <f t="shared" ref="C44:J44" si="10">IF(C20&gt;0,(K20-C20)/C20,"-")</f>
        <v>1.7568272743085755E-2</v>
      </c>
      <c r="D44" s="15">
        <f t="shared" si="10"/>
        <v>0.10559006211180125</v>
      </c>
      <c r="E44" s="15">
        <f t="shared" si="10"/>
        <v>10.380952380952381</v>
      </c>
      <c r="F44" s="15">
        <f t="shared" si="10"/>
        <v>-5.1897983392645314E-2</v>
      </c>
      <c r="G44" s="15">
        <f t="shared" si="10"/>
        <v>0.81914893617021278</v>
      </c>
      <c r="H44" s="15">
        <f t="shared" si="10"/>
        <v>-2.205071664829107E-3</v>
      </c>
      <c r="I44" s="15">
        <f t="shared" si="10"/>
        <v>-9.8848368522072932E-2</v>
      </c>
      <c r="J44" s="15">
        <f t="shared" si="10"/>
        <v>0.45394736842105265</v>
      </c>
    </row>
    <row r="45" spans="2:10" ht="20.100000000000001" customHeight="1" thickBot="1" x14ac:dyDescent="0.25">
      <c r="B45" s="6" t="s">
        <v>12</v>
      </c>
      <c r="C45" s="15">
        <f t="shared" ref="C45:J45" si="11">IF(C21&gt;0,(K21-C21)/C21,"-")</f>
        <v>1.607717041800643E-2</v>
      </c>
      <c r="D45" s="15">
        <f t="shared" si="11"/>
        <v>0.16666666666666666</v>
      </c>
      <c r="E45" s="15" t="str">
        <f t="shared" si="11"/>
        <v>-</v>
      </c>
      <c r="F45" s="15">
        <f t="shared" si="11"/>
        <v>9.433962264150943E-3</v>
      </c>
      <c r="G45" s="15">
        <f t="shared" si="11"/>
        <v>1.5</v>
      </c>
      <c r="H45" s="15">
        <f t="shared" si="11"/>
        <v>1.1081081081081081</v>
      </c>
      <c r="I45" s="15">
        <f t="shared" si="11"/>
        <v>-0.125</v>
      </c>
      <c r="J45" s="15">
        <f t="shared" si="11"/>
        <v>-0.30578512396694213</v>
      </c>
    </row>
    <row r="46" spans="2:10" ht="20.100000000000001" customHeight="1" thickBot="1" x14ac:dyDescent="0.25">
      <c r="B46" s="6" t="s">
        <v>13</v>
      </c>
      <c r="C46" s="15">
        <f t="shared" ref="C46:J46" si="12">IF(C22&gt;0,(K22-C22)/C22,"-")</f>
        <v>-6.840579710144927E-2</v>
      </c>
      <c r="D46" s="15">
        <f t="shared" si="12"/>
        <v>-0.39285714285714285</v>
      </c>
      <c r="E46" s="15">
        <f t="shared" si="12"/>
        <v>-0.125</v>
      </c>
      <c r="F46" s="15">
        <f t="shared" si="12"/>
        <v>-5.7518488085456041E-3</v>
      </c>
      <c r="G46" s="15">
        <f t="shared" si="12"/>
        <v>-0.84883720930232553</v>
      </c>
      <c r="H46" s="15">
        <f t="shared" si="12"/>
        <v>0.50515463917525771</v>
      </c>
      <c r="I46" s="15">
        <f t="shared" si="12"/>
        <v>-0.22651933701657459</v>
      </c>
      <c r="J46" s="15">
        <f t="shared" si="12"/>
        <v>-4.1666666666666664E-2</v>
      </c>
    </row>
    <row r="47" spans="2:10" ht="20.100000000000001" customHeight="1" thickBot="1" x14ac:dyDescent="0.25">
      <c r="B47" s="6" t="s">
        <v>14</v>
      </c>
      <c r="C47" s="15">
        <f t="shared" ref="C47:J47" si="13">IF(C23&gt;0,(K23-C23)/C23,"-")</f>
        <v>-7.3156166019707369E-2</v>
      </c>
      <c r="D47" s="15">
        <f t="shared" si="13"/>
        <v>-0.67832167832167833</v>
      </c>
      <c r="E47" s="15">
        <f t="shared" si="13"/>
        <v>0.5</v>
      </c>
      <c r="F47" s="15">
        <f t="shared" si="13"/>
        <v>8.6487781504551983E-2</v>
      </c>
      <c r="G47" s="15">
        <f t="shared" si="13"/>
        <v>0.7192982456140351</v>
      </c>
      <c r="H47" s="15">
        <f t="shared" si="13"/>
        <v>-0.33749257278669043</v>
      </c>
      <c r="I47" s="15">
        <f t="shared" si="13"/>
        <v>0.25</v>
      </c>
      <c r="J47" s="15">
        <f t="shared" si="13"/>
        <v>-0.84788732394366195</v>
      </c>
    </row>
    <row r="48" spans="2:10" ht="20.100000000000001" customHeight="1" thickBot="1" x14ac:dyDescent="0.25">
      <c r="B48" s="6" t="s">
        <v>15</v>
      </c>
      <c r="C48" s="15">
        <f t="shared" ref="C48:J48" si="14">IF(C24&gt;0,(K24-C24)/C24,"-")</f>
        <v>-0.30184222957014645</v>
      </c>
      <c r="D48" s="15" t="str">
        <f t="shared" si="14"/>
        <v>-</v>
      </c>
      <c r="E48" s="15">
        <f t="shared" si="14"/>
        <v>-0.6875</v>
      </c>
      <c r="F48" s="15">
        <f t="shared" si="14"/>
        <v>-0.19339242546333602</v>
      </c>
      <c r="G48" s="15">
        <f t="shared" si="14"/>
        <v>4.5</v>
      </c>
      <c r="H48" s="15">
        <f t="shared" si="14"/>
        <v>-0.17486338797814208</v>
      </c>
      <c r="I48" s="15">
        <f t="shared" si="14"/>
        <v>0.71287128712871284</v>
      </c>
      <c r="J48" s="15">
        <f t="shared" si="14"/>
        <v>-0.89679715302491103</v>
      </c>
    </row>
    <row r="49" spans="2:10" ht="20.100000000000001" customHeight="1" thickBot="1" x14ac:dyDescent="0.25">
      <c r="B49" s="6" t="s">
        <v>16</v>
      </c>
      <c r="C49" s="15">
        <f t="shared" ref="C49:J49" si="15">IF(C25&gt;0,(K25-C25)/C25,"-")</f>
        <v>0</v>
      </c>
      <c r="D49" s="15" t="str">
        <f t="shared" si="15"/>
        <v>-</v>
      </c>
      <c r="E49" s="15">
        <f t="shared" si="15"/>
        <v>0.5</v>
      </c>
      <c r="F49" s="15">
        <f t="shared" si="15"/>
        <v>-5.329153605015674E-2</v>
      </c>
      <c r="G49" s="15">
        <f t="shared" si="15"/>
        <v>1</v>
      </c>
      <c r="H49" s="15">
        <f t="shared" si="15"/>
        <v>6.3492063492063489E-2</v>
      </c>
      <c r="I49" s="15">
        <f t="shared" si="15"/>
        <v>0</v>
      </c>
      <c r="J49" s="15">
        <f t="shared" si="15"/>
        <v>0.25</v>
      </c>
    </row>
    <row r="50" spans="2:10" ht="20.100000000000001" customHeight="1" thickBot="1" x14ac:dyDescent="0.25">
      <c r="B50" s="7" t="s">
        <v>17</v>
      </c>
      <c r="C50" s="15">
        <f t="shared" ref="C50:J50" si="16">IF(C26&gt;0,(K26-C26)/C26,"-")</f>
        <v>1.2578616352201259E-2</v>
      </c>
      <c r="D50" s="15">
        <f t="shared" si="16"/>
        <v>2.9850746268656716E-2</v>
      </c>
      <c r="E50" s="15">
        <f t="shared" si="16"/>
        <v>-0.41666666666666669</v>
      </c>
      <c r="F50" s="15">
        <f t="shared" si="16"/>
        <v>0.10109622411693057</v>
      </c>
      <c r="G50" s="15">
        <f t="shared" si="16"/>
        <v>0.2</v>
      </c>
      <c r="H50" s="15">
        <f t="shared" si="16"/>
        <v>-0.11707317073170732</v>
      </c>
      <c r="I50" s="15">
        <f t="shared" si="16"/>
        <v>-0.39655172413793105</v>
      </c>
      <c r="J50" s="15">
        <f t="shared" si="16"/>
        <v>0.11627906976744186</v>
      </c>
    </row>
    <row r="51" spans="2:10" ht="20.100000000000001" customHeight="1" thickBot="1" x14ac:dyDescent="0.25">
      <c r="B51" s="8" t="s">
        <v>18</v>
      </c>
      <c r="C51" s="15">
        <f t="shared" ref="C51:J51" si="17">IF(C27&gt;0,(K27-C27)/C27,"-")</f>
        <v>9.852216748768473E-3</v>
      </c>
      <c r="D51" s="15" t="str">
        <f t="shared" si="17"/>
        <v>-</v>
      </c>
      <c r="E51" s="15" t="str">
        <f t="shared" si="17"/>
        <v>-</v>
      </c>
      <c r="F51" s="15">
        <f t="shared" si="17"/>
        <v>-9.1891891891891897E-2</v>
      </c>
      <c r="G51" s="15">
        <f t="shared" si="17"/>
        <v>-1</v>
      </c>
      <c r="H51" s="15">
        <f t="shared" si="17"/>
        <v>1</v>
      </c>
      <c r="I51" s="15">
        <f t="shared" si="17"/>
        <v>-1</v>
      </c>
      <c r="J51" s="15" t="str">
        <f t="shared" si="17"/>
        <v>-</v>
      </c>
    </row>
    <row r="52" spans="2:10" ht="20.100000000000001" customHeight="1" thickBot="1" x14ac:dyDescent="0.25">
      <c r="B52" s="9" t="s">
        <v>19</v>
      </c>
      <c r="C52" s="16">
        <f t="shared" ref="C52:J52" si="18">IF(C28&gt;0,(K28-C28)/C28,"-")</f>
        <v>-3.759773748128431E-2</v>
      </c>
      <c r="D52" s="16">
        <f t="shared" si="18"/>
        <v>-0.31538461538461537</v>
      </c>
      <c r="E52" s="16">
        <f t="shared" si="18"/>
        <v>1.8947368421052631</v>
      </c>
      <c r="F52" s="16">
        <f t="shared" si="18"/>
        <v>3.6604735345177851E-2</v>
      </c>
      <c r="G52" s="16">
        <f t="shared" si="18"/>
        <v>-3.2128514056224897E-2</v>
      </c>
      <c r="H52" s="16">
        <f t="shared" si="18"/>
        <v>-0.1781651647215246</v>
      </c>
      <c r="I52" s="16">
        <f t="shared" si="18"/>
        <v>-6.030150753768844E-2</v>
      </c>
      <c r="J52" s="16">
        <f t="shared" si="18"/>
        <v>-0.46752058554437326</v>
      </c>
    </row>
  </sheetData>
  <mergeCells count="21"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  <mergeCell ref="C32:J32"/>
    <mergeCell ref="C33:C34"/>
    <mergeCell ref="D33:D34"/>
    <mergeCell ref="E33:E34"/>
    <mergeCell ref="F33:H33"/>
    <mergeCell ref="I33:I34"/>
    <mergeCell ref="J33:J3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5"/>
      <c r="B8" s="46"/>
      <c r="C8" s="28" t="s">
        <v>109</v>
      </c>
      <c r="D8" s="29"/>
      <c r="E8" s="29"/>
      <c r="F8" s="29"/>
      <c r="G8" s="28" t="s">
        <v>110</v>
      </c>
      <c r="H8" s="29"/>
      <c r="I8" s="29"/>
      <c r="J8" s="29"/>
      <c r="K8" s="28" t="s">
        <v>112</v>
      </c>
      <c r="L8" s="29"/>
      <c r="M8" s="29"/>
      <c r="N8" s="29"/>
    </row>
    <row r="9" spans="1:14" ht="44.25" customHeight="1" thickBot="1" x14ac:dyDescent="0.25">
      <c r="A9" s="45"/>
      <c r="B9" s="47"/>
      <c r="C9" s="41" t="s">
        <v>29</v>
      </c>
      <c r="D9" s="41"/>
      <c r="E9" s="42"/>
      <c r="F9" s="34" t="s">
        <v>32</v>
      </c>
      <c r="G9" s="49" t="s">
        <v>29</v>
      </c>
      <c r="H9" s="41" t="s">
        <v>30</v>
      </c>
      <c r="I9" s="42" t="s">
        <v>31</v>
      </c>
      <c r="J9" s="34" t="s">
        <v>32</v>
      </c>
      <c r="K9" s="49" t="s">
        <v>29</v>
      </c>
      <c r="L9" s="41" t="s">
        <v>30</v>
      </c>
      <c r="M9" s="42" t="s">
        <v>31</v>
      </c>
      <c r="N9" s="34" t="s">
        <v>32</v>
      </c>
    </row>
    <row r="10" spans="1:14" ht="44.25" customHeight="1" thickBot="1" x14ac:dyDescent="0.25">
      <c r="A10" s="45"/>
      <c r="B10" s="47"/>
      <c r="C10" s="22" t="s">
        <v>33</v>
      </c>
      <c r="D10" s="22" t="s">
        <v>34</v>
      </c>
      <c r="E10" s="22" t="s">
        <v>35</v>
      </c>
      <c r="F10" s="48"/>
      <c r="G10" s="10" t="s">
        <v>33</v>
      </c>
      <c r="H10" s="10" t="s">
        <v>34</v>
      </c>
      <c r="I10" s="10" t="s">
        <v>35</v>
      </c>
      <c r="J10" s="48"/>
      <c r="K10" s="10" t="s">
        <v>33</v>
      </c>
      <c r="L10" s="10" t="s">
        <v>34</v>
      </c>
      <c r="M10" s="10" t="s">
        <v>35</v>
      </c>
      <c r="N10" s="48"/>
    </row>
    <row r="11" spans="1:14" ht="20.100000000000001" customHeight="1" thickBot="1" x14ac:dyDescent="0.25">
      <c r="B11" s="5" t="s">
        <v>2</v>
      </c>
      <c r="C11" s="12">
        <v>665</v>
      </c>
      <c r="D11" s="12">
        <v>527</v>
      </c>
      <c r="E11" s="12">
        <v>138</v>
      </c>
      <c r="F11" s="15">
        <f>+C11/'Evolución Denuncias'!C11</f>
        <v>7.3229820504349744E-2</v>
      </c>
      <c r="G11" s="12">
        <v>654</v>
      </c>
      <c r="H11" s="12">
        <v>496</v>
      </c>
      <c r="I11" s="12">
        <v>158</v>
      </c>
      <c r="J11" s="15">
        <f>+G11/'Evolución Denuncias'!K11</f>
        <v>7.679661813057774E-2</v>
      </c>
      <c r="K11" s="15">
        <f t="shared" ref="K11:M28" si="0">IF(C11&gt;0,(G11-C11)/C11,"-")</f>
        <v>-1.6541353383458645E-2</v>
      </c>
      <c r="L11" s="15">
        <f t="shared" si="0"/>
        <v>-5.8823529411764705E-2</v>
      </c>
      <c r="M11" s="15">
        <f t="shared" si="0"/>
        <v>0.14492753623188406</v>
      </c>
      <c r="N11" s="15">
        <f>+(J11-F11)/F11</f>
        <v>4.8706901118460807E-2</v>
      </c>
    </row>
    <row r="12" spans="1:14" ht="20.100000000000001" customHeight="1" thickBot="1" x14ac:dyDescent="0.25">
      <c r="B12" s="6" t="s">
        <v>3</v>
      </c>
      <c r="C12" s="12">
        <v>136</v>
      </c>
      <c r="D12" s="12">
        <v>84</v>
      </c>
      <c r="E12" s="12">
        <v>52</v>
      </c>
      <c r="F12" s="15">
        <f>+C12/'Evolución Denuncias'!C12</f>
        <v>0.12940057088487156</v>
      </c>
      <c r="G12" s="12">
        <v>188</v>
      </c>
      <c r="H12" s="12">
        <v>110</v>
      </c>
      <c r="I12" s="12">
        <v>78</v>
      </c>
      <c r="J12" s="15">
        <f>+G12/'Evolución Denuncias'!K12</f>
        <v>0.2133938706015891</v>
      </c>
      <c r="K12" s="15">
        <f t="shared" si="0"/>
        <v>0.38235294117647056</v>
      </c>
      <c r="L12" s="15">
        <f t="shared" si="0"/>
        <v>0.30952380952380953</v>
      </c>
      <c r="M12" s="15">
        <f t="shared" si="0"/>
        <v>0.5</v>
      </c>
      <c r="N12" s="15">
        <f t="shared" ref="N12:N28" si="1">+(J12-F12)/F12</f>
        <v>0.6490952794284568</v>
      </c>
    </row>
    <row r="13" spans="1:14" ht="20.100000000000001" customHeight="1" thickBot="1" x14ac:dyDescent="0.25">
      <c r="B13" s="6" t="s">
        <v>4</v>
      </c>
      <c r="C13" s="12">
        <v>117</v>
      </c>
      <c r="D13" s="12">
        <v>100</v>
      </c>
      <c r="E13" s="12">
        <v>17</v>
      </c>
      <c r="F13" s="15">
        <f>+C13/'Evolución Denuncias'!C13</f>
        <v>0.15620827770360482</v>
      </c>
      <c r="G13" s="12">
        <v>183</v>
      </c>
      <c r="H13" s="12">
        <v>145</v>
      </c>
      <c r="I13" s="12">
        <v>38</v>
      </c>
      <c r="J13" s="15">
        <f>+G13/'Evolución Denuncias'!K13</f>
        <v>0.26255380200860834</v>
      </c>
      <c r="K13" s="15">
        <f t="shared" si="0"/>
        <v>0.5641025641025641</v>
      </c>
      <c r="L13" s="15">
        <f t="shared" si="0"/>
        <v>0.45</v>
      </c>
      <c r="M13" s="15">
        <f t="shared" si="0"/>
        <v>1.2352941176470589</v>
      </c>
      <c r="N13" s="15">
        <f t="shared" si="1"/>
        <v>0.68079314277305669</v>
      </c>
    </row>
    <row r="14" spans="1:14" ht="20.100000000000001" customHeight="1" thickBot="1" x14ac:dyDescent="0.25">
      <c r="B14" s="6" t="s">
        <v>5</v>
      </c>
      <c r="C14" s="12">
        <v>198</v>
      </c>
      <c r="D14" s="12">
        <v>123</v>
      </c>
      <c r="E14" s="12">
        <v>75</v>
      </c>
      <c r="F14" s="15">
        <f>+C14/'Evolución Denuncias'!C14</f>
        <v>0.15384615384615385</v>
      </c>
      <c r="G14" s="12">
        <v>104</v>
      </c>
      <c r="H14" s="12">
        <v>76</v>
      </c>
      <c r="I14" s="12">
        <v>28</v>
      </c>
      <c r="J14" s="15">
        <f>+G14/'Evolución Denuncias'!K14</f>
        <v>7.3916133617626154E-2</v>
      </c>
      <c r="K14" s="15">
        <f t="shared" si="0"/>
        <v>-0.47474747474747475</v>
      </c>
      <c r="L14" s="15">
        <f t="shared" si="0"/>
        <v>-0.38211382113821141</v>
      </c>
      <c r="M14" s="15">
        <f t="shared" si="0"/>
        <v>-0.62666666666666671</v>
      </c>
      <c r="N14" s="15">
        <f t="shared" si="1"/>
        <v>-0.51954513148543002</v>
      </c>
    </row>
    <row r="15" spans="1:14" ht="20.100000000000001" customHeight="1" thickBot="1" x14ac:dyDescent="0.25">
      <c r="B15" s="6" t="s">
        <v>6</v>
      </c>
      <c r="C15" s="12">
        <v>176</v>
      </c>
      <c r="D15" s="12">
        <v>125</v>
      </c>
      <c r="E15" s="12">
        <v>51</v>
      </c>
      <c r="F15" s="15">
        <f>+C15/'Evolución Denuncias'!C15</f>
        <v>8.7693074240159444E-2</v>
      </c>
      <c r="G15" s="12">
        <v>315</v>
      </c>
      <c r="H15" s="12">
        <v>205</v>
      </c>
      <c r="I15" s="12">
        <v>110</v>
      </c>
      <c r="J15" s="15">
        <f>+G15/'Evolución Denuncias'!K15</f>
        <v>0.12747875354107649</v>
      </c>
      <c r="K15" s="15">
        <f t="shared" si="0"/>
        <v>0.78977272727272729</v>
      </c>
      <c r="L15" s="15">
        <f t="shared" si="0"/>
        <v>0.64</v>
      </c>
      <c r="M15" s="15">
        <f t="shared" si="0"/>
        <v>1.1568627450980393</v>
      </c>
      <c r="N15" s="15">
        <f t="shared" si="1"/>
        <v>0.45369237702807108</v>
      </c>
    </row>
    <row r="16" spans="1:14" ht="20.100000000000001" customHeight="1" thickBot="1" x14ac:dyDescent="0.25">
      <c r="B16" s="6" t="s">
        <v>7</v>
      </c>
      <c r="C16" s="12">
        <v>21</v>
      </c>
      <c r="D16" s="12">
        <v>15</v>
      </c>
      <c r="E16" s="12">
        <v>6</v>
      </c>
      <c r="F16" s="15">
        <f>+C16/'Evolución Denuncias'!C16</f>
        <v>4.9528301886792456E-2</v>
      </c>
      <c r="G16" s="12">
        <v>19</v>
      </c>
      <c r="H16" s="12">
        <v>13</v>
      </c>
      <c r="I16" s="12">
        <v>6</v>
      </c>
      <c r="J16" s="15">
        <f>+G16/'Evolución Denuncias'!K16</f>
        <v>3.8775510204081633E-2</v>
      </c>
      <c r="K16" s="15">
        <f t="shared" si="0"/>
        <v>-9.5238095238095233E-2</v>
      </c>
      <c r="L16" s="15">
        <f t="shared" si="0"/>
        <v>-0.13333333333333333</v>
      </c>
      <c r="M16" s="15">
        <f t="shared" si="0"/>
        <v>0</v>
      </c>
      <c r="N16" s="15">
        <f t="shared" si="1"/>
        <v>-0.21710398445092327</v>
      </c>
    </row>
    <row r="17" spans="2:14" ht="20.100000000000001" customHeight="1" thickBot="1" x14ac:dyDescent="0.25">
      <c r="B17" s="6" t="s">
        <v>8</v>
      </c>
      <c r="C17" s="12">
        <v>153</v>
      </c>
      <c r="D17" s="12">
        <v>98</v>
      </c>
      <c r="E17" s="12">
        <v>55</v>
      </c>
      <c r="F17" s="15">
        <f>+C17/'Evolución Denuncias'!C17</f>
        <v>0.11742133537989255</v>
      </c>
      <c r="G17" s="12">
        <v>125</v>
      </c>
      <c r="H17" s="12">
        <v>84</v>
      </c>
      <c r="I17" s="12">
        <v>41</v>
      </c>
      <c r="J17" s="15">
        <f>+G17/'Evolución Denuncias'!K17</f>
        <v>0.10096930533117932</v>
      </c>
      <c r="K17" s="15">
        <f t="shared" si="0"/>
        <v>-0.18300653594771241</v>
      </c>
      <c r="L17" s="15">
        <f t="shared" si="0"/>
        <v>-0.14285714285714285</v>
      </c>
      <c r="M17" s="15">
        <f t="shared" si="0"/>
        <v>-0.25454545454545452</v>
      </c>
      <c r="N17" s="15">
        <f t="shared" si="1"/>
        <v>-0.1401110794344663</v>
      </c>
    </row>
    <row r="18" spans="2:14" ht="20.100000000000001" customHeight="1" thickBot="1" x14ac:dyDescent="0.25">
      <c r="B18" s="6" t="s">
        <v>9</v>
      </c>
      <c r="C18" s="12">
        <v>102</v>
      </c>
      <c r="D18" s="12">
        <v>71</v>
      </c>
      <c r="E18" s="12">
        <v>31</v>
      </c>
      <c r="F18" s="15">
        <f>+C18/'Evolución Denuncias'!C18</f>
        <v>7.6923076923076927E-2</v>
      </c>
      <c r="G18" s="12">
        <v>88</v>
      </c>
      <c r="H18" s="12">
        <v>57</v>
      </c>
      <c r="I18" s="12">
        <v>31</v>
      </c>
      <c r="J18" s="15">
        <f>+G18/'Evolución Denuncias'!K18</f>
        <v>6.2455642299503192E-2</v>
      </c>
      <c r="K18" s="15">
        <f t="shared" si="0"/>
        <v>-0.13725490196078433</v>
      </c>
      <c r="L18" s="15">
        <f t="shared" si="0"/>
        <v>-0.19718309859154928</v>
      </c>
      <c r="M18" s="15">
        <f t="shared" si="0"/>
        <v>0</v>
      </c>
      <c r="N18" s="15">
        <f t="shared" si="1"/>
        <v>-0.18807665010645855</v>
      </c>
    </row>
    <row r="19" spans="2:14" ht="20.100000000000001" customHeight="1" thickBot="1" x14ac:dyDescent="0.25">
      <c r="B19" s="6" t="s">
        <v>10</v>
      </c>
      <c r="C19" s="12">
        <v>683</v>
      </c>
      <c r="D19" s="12">
        <v>396</v>
      </c>
      <c r="E19" s="12">
        <v>287</v>
      </c>
      <c r="F19" s="15">
        <f>+C19/'Evolución Denuncias'!C19</f>
        <v>0.11677209779449478</v>
      </c>
      <c r="G19" s="12">
        <v>741</v>
      </c>
      <c r="H19" s="12">
        <v>427</v>
      </c>
      <c r="I19" s="12">
        <v>314</v>
      </c>
      <c r="J19" s="15">
        <f>+G19/'Evolución Denuncias'!K19</f>
        <v>0.13467829880043619</v>
      </c>
      <c r="K19" s="15">
        <f t="shared" si="0"/>
        <v>8.4919472913616401E-2</v>
      </c>
      <c r="L19" s="15">
        <f t="shared" si="0"/>
        <v>7.8282828282828287E-2</v>
      </c>
      <c r="M19" s="15">
        <f t="shared" si="0"/>
        <v>9.4076655052264813E-2</v>
      </c>
      <c r="N19" s="15">
        <f t="shared" si="1"/>
        <v>0.15334314741398436</v>
      </c>
    </row>
    <row r="20" spans="2:14" ht="20.100000000000001" customHeight="1" thickBot="1" x14ac:dyDescent="0.25">
      <c r="B20" s="6" t="s">
        <v>11</v>
      </c>
      <c r="C20" s="12">
        <v>678</v>
      </c>
      <c r="D20" s="12">
        <v>418</v>
      </c>
      <c r="E20" s="12">
        <v>260</v>
      </c>
      <c r="F20" s="15">
        <f>+C20/'Evolución Denuncias'!C20</f>
        <v>0.11793355366150635</v>
      </c>
      <c r="G20" s="12">
        <v>566</v>
      </c>
      <c r="H20" s="12">
        <v>302</v>
      </c>
      <c r="I20" s="12">
        <v>264</v>
      </c>
      <c r="J20" s="15">
        <f>+G20/'Evolución Denuncias'!K20</f>
        <v>9.6752136752136758E-2</v>
      </c>
      <c r="K20" s="15">
        <f t="shared" si="0"/>
        <v>-0.16519174041297935</v>
      </c>
      <c r="L20" s="15">
        <f t="shared" si="0"/>
        <v>-0.27751196172248804</v>
      </c>
      <c r="M20" s="15">
        <f t="shared" si="0"/>
        <v>1.5384615384615385E-2</v>
      </c>
      <c r="N20" s="15">
        <f t="shared" si="1"/>
        <v>-0.17960466933918254</v>
      </c>
    </row>
    <row r="21" spans="2:14" ht="20.100000000000001" customHeight="1" thickBot="1" x14ac:dyDescent="0.25">
      <c r="B21" s="6" t="s">
        <v>12</v>
      </c>
      <c r="C21" s="12">
        <v>34</v>
      </c>
      <c r="D21" s="12">
        <v>27</v>
      </c>
      <c r="E21" s="12">
        <v>7</v>
      </c>
      <c r="F21" s="15">
        <f>+C21/'Evolución Denuncias'!C21</f>
        <v>5.4662379421221867E-2</v>
      </c>
      <c r="G21" s="12">
        <v>36</v>
      </c>
      <c r="H21" s="12">
        <v>28</v>
      </c>
      <c r="I21" s="12">
        <v>8</v>
      </c>
      <c r="J21" s="15">
        <f>+G21/'Evolución Denuncias'!K21</f>
        <v>5.6962025316455694E-2</v>
      </c>
      <c r="K21" s="15">
        <f t="shared" si="0"/>
        <v>5.8823529411764705E-2</v>
      </c>
      <c r="L21" s="15">
        <f t="shared" si="0"/>
        <v>3.7037037037037035E-2</v>
      </c>
      <c r="M21" s="15">
        <f t="shared" si="0"/>
        <v>0.14285714285714285</v>
      </c>
      <c r="N21" s="15">
        <f t="shared" si="1"/>
        <v>4.2069992553983547E-2</v>
      </c>
    </row>
    <row r="22" spans="2:14" ht="20.100000000000001" customHeight="1" thickBot="1" x14ac:dyDescent="0.25">
      <c r="B22" s="6" t="s">
        <v>13</v>
      </c>
      <c r="C22" s="12">
        <v>117</v>
      </c>
      <c r="D22" s="12">
        <v>99</v>
      </c>
      <c r="E22" s="12">
        <v>18</v>
      </c>
      <c r="F22" s="15">
        <f>+C22/'Evolución Denuncias'!C22</f>
        <v>6.7826086956521744E-2</v>
      </c>
      <c r="G22" s="12">
        <v>133</v>
      </c>
      <c r="H22" s="12">
        <v>95</v>
      </c>
      <c r="I22" s="12">
        <v>38</v>
      </c>
      <c r="J22" s="15">
        <f>+G22/'Evolución Denuncias'!K22</f>
        <v>8.2762912258867449E-2</v>
      </c>
      <c r="K22" s="15">
        <f t="shared" si="0"/>
        <v>0.13675213675213677</v>
      </c>
      <c r="L22" s="15">
        <f t="shared" si="0"/>
        <v>-4.0404040404040407E-2</v>
      </c>
      <c r="M22" s="15">
        <f t="shared" si="0"/>
        <v>1.1111111111111112</v>
      </c>
      <c r="N22" s="15">
        <f t="shared" si="1"/>
        <v>0.22022242432945588</v>
      </c>
    </row>
    <row r="23" spans="2:14" ht="20.100000000000001" customHeight="1" thickBot="1" x14ac:dyDescent="0.25">
      <c r="B23" s="6" t="s">
        <v>14</v>
      </c>
      <c r="C23" s="12">
        <v>967</v>
      </c>
      <c r="D23" s="12">
        <v>572</v>
      </c>
      <c r="E23" s="12">
        <v>395</v>
      </c>
      <c r="F23" s="15">
        <f>+C23/'Evolución Denuncias'!C23</f>
        <v>0.14437145416542252</v>
      </c>
      <c r="G23" s="12">
        <v>698</v>
      </c>
      <c r="H23" s="12">
        <v>373</v>
      </c>
      <c r="I23" s="12">
        <v>325</v>
      </c>
      <c r="J23" s="15">
        <f>+G23/'Evolución Denuncias'!K23</f>
        <v>0.11243556701030928</v>
      </c>
      <c r="K23" s="15">
        <f t="shared" si="0"/>
        <v>-0.27817993795243018</v>
      </c>
      <c r="L23" s="15">
        <f t="shared" si="0"/>
        <v>-0.34790209790209792</v>
      </c>
      <c r="M23" s="15">
        <f t="shared" si="0"/>
        <v>-0.17721518987341772</v>
      </c>
      <c r="N23" s="15">
        <f t="shared" si="1"/>
        <v>-0.22120638279725796</v>
      </c>
    </row>
    <row r="24" spans="2:14" ht="20.100000000000001" customHeight="1" thickBot="1" x14ac:dyDescent="0.25">
      <c r="B24" s="6" t="s">
        <v>15</v>
      </c>
      <c r="C24" s="12">
        <v>105</v>
      </c>
      <c r="D24" s="12">
        <v>69</v>
      </c>
      <c r="E24" s="12">
        <v>36</v>
      </c>
      <c r="F24" s="15">
        <f>+C24/'Evolución Denuncias'!C24</f>
        <v>4.9598488427019367E-2</v>
      </c>
      <c r="G24" s="12">
        <v>113</v>
      </c>
      <c r="H24" s="12">
        <v>70</v>
      </c>
      <c r="I24" s="12">
        <v>43</v>
      </c>
      <c r="J24" s="15">
        <f>+G24/'Evolución Denuncias'!K24</f>
        <v>7.6454668470906637E-2</v>
      </c>
      <c r="K24" s="15">
        <f t="shared" si="0"/>
        <v>7.6190476190476197E-2</v>
      </c>
      <c r="L24" s="15">
        <f t="shared" si="0"/>
        <v>1.4492753623188406E-2</v>
      </c>
      <c r="M24" s="15">
        <f t="shared" si="0"/>
        <v>0.19444444444444445</v>
      </c>
      <c r="N24" s="15">
        <f t="shared" si="1"/>
        <v>0.54147174431342238</v>
      </c>
    </row>
    <row r="25" spans="2:14" ht="20.100000000000001" customHeight="1" thickBot="1" x14ac:dyDescent="0.25">
      <c r="B25" s="6" t="s">
        <v>16</v>
      </c>
      <c r="C25" s="12">
        <v>28</v>
      </c>
      <c r="D25" s="12">
        <v>14</v>
      </c>
      <c r="E25" s="12">
        <v>14</v>
      </c>
      <c r="F25" s="15">
        <f>+C25/'Evolución Denuncias'!C25</f>
        <v>6.1538461538461542E-2</v>
      </c>
      <c r="G25" s="12">
        <v>17</v>
      </c>
      <c r="H25" s="12">
        <v>12</v>
      </c>
      <c r="I25" s="12">
        <v>5</v>
      </c>
      <c r="J25" s="15">
        <f>+G25/'Evolución Denuncias'!K25</f>
        <v>3.7362637362637362E-2</v>
      </c>
      <c r="K25" s="15">
        <f t="shared" si="0"/>
        <v>-0.39285714285714285</v>
      </c>
      <c r="L25" s="15">
        <f t="shared" si="0"/>
        <v>-0.14285714285714285</v>
      </c>
      <c r="M25" s="15">
        <f t="shared" si="0"/>
        <v>-0.6428571428571429</v>
      </c>
      <c r="N25" s="15">
        <f t="shared" si="1"/>
        <v>-0.3928571428571429</v>
      </c>
    </row>
    <row r="26" spans="2:14" ht="20.100000000000001" customHeight="1" thickBot="1" x14ac:dyDescent="0.25">
      <c r="B26" s="7" t="s">
        <v>17</v>
      </c>
      <c r="C26" s="12">
        <v>221</v>
      </c>
      <c r="D26" s="12">
        <v>136</v>
      </c>
      <c r="E26" s="12">
        <v>85</v>
      </c>
      <c r="F26" s="15">
        <f>+C26/'Evolución Denuncias'!C26</f>
        <v>0.15443745632424877</v>
      </c>
      <c r="G26" s="12">
        <v>145</v>
      </c>
      <c r="H26" s="12">
        <v>74</v>
      </c>
      <c r="I26" s="12">
        <v>71</v>
      </c>
      <c r="J26" s="15">
        <f>+G26/'Evolución Denuncias'!K26</f>
        <v>0.10006901311249138</v>
      </c>
      <c r="K26" s="15">
        <f t="shared" si="0"/>
        <v>-0.34389140271493213</v>
      </c>
      <c r="L26" s="15">
        <f t="shared" si="0"/>
        <v>-0.45588235294117646</v>
      </c>
      <c r="M26" s="15">
        <f t="shared" si="0"/>
        <v>-0.16470588235294117</v>
      </c>
      <c r="N26" s="15">
        <f t="shared" si="1"/>
        <v>-0.35204182007251056</v>
      </c>
    </row>
    <row r="27" spans="2:14" ht="20.100000000000001" customHeight="1" thickBot="1" x14ac:dyDescent="0.25">
      <c r="B27" s="8" t="s">
        <v>18</v>
      </c>
      <c r="C27" s="12">
        <v>25</v>
      </c>
      <c r="D27" s="12">
        <v>17</v>
      </c>
      <c r="E27" s="12">
        <v>8</v>
      </c>
      <c r="F27" s="15">
        <f>+C27/'Evolución Denuncias'!C27</f>
        <v>0.12315270935960591</v>
      </c>
      <c r="G27" s="12">
        <v>26</v>
      </c>
      <c r="H27" s="12">
        <v>17</v>
      </c>
      <c r="I27" s="12">
        <v>9</v>
      </c>
      <c r="J27" s="15">
        <f>+G27/'Evolución Denuncias'!K27</f>
        <v>0.12682926829268293</v>
      </c>
      <c r="K27" s="15">
        <f t="shared" si="0"/>
        <v>0.04</v>
      </c>
      <c r="L27" s="15">
        <f t="shared" si="0"/>
        <v>0</v>
      </c>
      <c r="M27" s="15">
        <f t="shared" si="0"/>
        <v>0.125</v>
      </c>
      <c r="N27" s="15">
        <f t="shared" si="1"/>
        <v>2.9853658536585361E-2</v>
      </c>
    </row>
    <row r="28" spans="2:14" ht="20.100000000000001" customHeight="1" thickBot="1" x14ac:dyDescent="0.25">
      <c r="B28" s="9" t="s">
        <v>19</v>
      </c>
      <c r="C28" s="13">
        <f>SUM(C11:C27)</f>
        <v>4426</v>
      </c>
      <c r="D28" s="13">
        <f t="shared" ref="D28:E28" si="2">SUM(D11:D27)</f>
        <v>2891</v>
      </c>
      <c r="E28" s="13">
        <f t="shared" si="2"/>
        <v>1535</v>
      </c>
      <c r="F28" s="16">
        <f>+C28/'Evolución Denuncias'!C28</f>
        <v>0.10518810751717091</v>
      </c>
      <c r="G28" s="13">
        <f>SUM(G11:G27)</f>
        <v>4151</v>
      </c>
      <c r="H28" s="13">
        <f t="shared" ref="H28:I28" si="3">SUM(H11:H27)</f>
        <v>2584</v>
      </c>
      <c r="I28" s="13">
        <f t="shared" si="3"/>
        <v>1567</v>
      </c>
      <c r="J28" s="16">
        <f>+G28/'Evolución Denuncias'!K28</f>
        <v>0.10250648228176318</v>
      </c>
      <c r="K28" s="16">
        <f t="shared" si="0"/>
        <v>-6.2132851333032084E-2</v>
      </c>
      <c r="L28" s="16">
        <f t="shared" si="0"/>
        <v>-0.10619162919405051</v>
      </c>
      <c r="M28" s="16">
        <f t="shared" si="0"/>
        <v>2.0846905537459284E-2</v>
      </c>
      <c r="N28" s="16">
        <f t="shared" si="1"/>
        <v>-2.5493616138782413E-2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9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9.5" customHeight="1" x14ac:dyDescent="0.2"/>
    <row r="9" spans="2:11" ht="44.25" customHeight="1" thickBot="1" x14ac:dyDescent="0.25">
      <c r="C9" s="28" t="s">
        <v>109</v>
      </c>
      <c r="D9" s="29"/>
      <c r="E9" s="29"/>
      <c r="F9" s="28" t="s">
        <v>110</v>
      </c>
      <c r="G9" s="29"/>
      <c r="H9" s="29"/>
      <c r="I9" s="28" t="s">
        <v>112</v>
      </c>
      <c r="J9" s="29"/>
      <c r="K9" s="29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8799</v>
      </c>
      <c r="D11" s="12">
        <v>6904</v>
      </c>
      <c r="E11" s="12">
        <v>1895</v>
      </c>
      <c r="F11" s="12">
        <v>8226</v>
      </c>
      <c r="G11" s="12">
        <v>6355</v>
      </c>
      <c r="H11" s="12">
        <v>1871</v>
      </c>
      <c r="I11" s="15">
        <f>IF(C11&gt;0,(F11-C11)/C11,"-")</f>
        <v>-6.5121036481418343E-2</v>
      </c>
      <c r="J11" s="15">
        <f>IF(D11&gt;0,(G11-D11)/D11,"-")</f>
        <v>-7.9519119351100814E-2</v>
      </c>
      <c r="K11" s="15">
        <f>IF(E11&gt;0,(H11-E11)/E11,"-")</f>
        <v>-1.2664907651715039E-2</v>
      </c>
    </row>
    <row r="12" spans="2:11" ht="20.100000000000001" customHeight="1" thickBot="1" x14ac:dyDescent="0.25">
      <c r="B12" s="6" t="s">
        <v>3</v>
      </c>
      <c r="C12" s="12">
        <v>997</v>
      </c>
      <c r="D12" s="12">
        <v>663</v>
      </c>
      <c r="E12" s="12">
        <v>334</v>
      </c>
      <c r="F12" s="12">
        <v>656</v>
      </c>
      <c r="G12" s="12">
        <v>416</v>
      </c>
      <c r="H12" s="12">
        <v>240</v>
      </c>
      <c r="I12" s="15">
        <f t="shared" ref="I12:K28" si="0">IF(C12&gt;0,(F12-C12)/C12,"-")</f>
        <v>-0.3420260782347041</v>
      </c>
      <c r="J12" s="15">
        <f t="shared" si="0"/>
        <v>-0.37254901960784315</v>
      </c>
      <c r="K12" s="15">
        <f t="shared" si="0"/>
        <v>-0.28143712574850299</v>
      </c>
    </row>
    <row r="13" spans="2:11" ht="20.100000000000001" customHeight="1" thickBot="1" x14ac:dyDescent="0.25">
      <c r="B13" s="6" t="s">
        <v>4</v>
      </c>
      <c r="C13" s="12">
        <v>660</v>
      </c>
      <c r="D13" s="12">
        <v>564</v>
      </c>
      <c r="E13" s="12">
        <v>96</v>
      </c>
      <c r="F13" s="12">
        <v>697</v>
      </c>
      <c r="G13" s="12">
        <v>540</v>
      </c>
      <c r="H13" s="12">
        <v>157</v>
      </c>
      <c r="I13" s="15">
        <f t="shared" si="0"/>
        <v>5.6060606060606061E-2</v>
      </c>
      <c r="J13" s="15">
        <f t="shared" si="0"/>
        <v>-4.2553191489361701E-2</v>
      </c>
      <c r="K13" s="15">
        <f t="shared" si="0"/>
        <v>0.63541666666666663</v>
      </c>
    </row>
    <row r="14" spans="2:11" ht="20.100000000000001" customHeight="1" thickBot="1" x14ac:dyDescent="0.25">
      <c r="B14" s="6" t="s">
        <v>5</v>
      </c>
      <c r="C14" s="12">
        <v>1481</v>
      </c>
      <c r="D14" s="12">
        <v>830</v>
      </c>
      <c r="E14" s="12">
        <v>651</v>
      </c>
      <c r="F14" s="12">
        <v>1261</v>
      </c>
      <c r="G14" s="12">
        <v>683</v>
      </c>
      <c r="H14" s="12">
        <v>578</v>
      </c>
      <c r="I14" s="15">
        <f t="shared" si="0"/>
        <v>-0.14854827819041189</v>
      </c>
      <c r="J14" s="15">
        <f t="shared" si="0"/>
        <v>-0.17710843373493976</v>
      </c>
      <c r="K14" s="15">
        <f t="shared" si="0"/>
        <v>-0.11213517665130568</v>
      </c>
    </row>
    <row r="15" spans="2:11" ht="20.100000000000001" customHeight="1" thickBot="1" x14ac:dyDescent="0.25">
      <c r="B15" s="6" t="s">
        <v>6</v>
      </c>
      <c r="C15" s="12">
        <v>1992</v>
      </c>
      <c r="D15" s="12">
        <v>1597</v>
      </c>
      <c r="E15" s="12">
        <v>395</v>
      </c>
      <c r="F15" s="12">
        <v>2462</v>
      </c>
      <c r="G15" s="12">
        <v>2011</v>
      </c>
      <c r="H15" s="12">
        <v>451</v>
      </c>
      <c r="I15" s="15">
        <f t="shared" si="0"/>
        <v>0.2359437751004016</v>
      </c>
      <c r="J15" s="15">
        <f t="shared" si="0"/>
        <v>0.25923606762680024</v>
      </c>
      <c r="K15" s="15">
        <f t="shared" si="0"/>
        <v>0.14177215189873418</v>
      </c>
    </row>
    <row r="16" spans="2:11" ht="20.100000000000001" customHeight="1" thickBot="1" x14ac:dyDescent="0.25">
      <c r="B16" s="6" t="s">
        <v>7</v>
      </c>
      <c r="C16" s="12">
        <v>426</v>
      </c>
      <c r="D16" s="12">
        <v>313</v>
      </c>
      <c r="E16" s="12">
        <v>113</v>
      </c>
      <c r="F16" s="12">
        <v>490</v>
      </c>
      <c r="G16" s="12">
        <v>448</v>
      </c>
      <c r="H16" s="12">
        <v>42</v>
      </c>
      <c r="I16" s="15">
        <f t="shared" si="0"/>
        <v>0.15023474178403756</v>
      </c>
      <c r="J16" s="15">
        <f t="shared" si="0"/>
        <v>0.43130990415335463</v>
      </c>
      <c r="K16" s="15">
        <f t="shared" si="0"/>
        <v>-0.62831858407079644</v>
      </c>
    </row>
    <row r="17" spans="2:12" ht="20.100000000000001" customHeight="1" thickBot="1" x14ac:dyDescent="0.25">
      <c r="B17" s="6" t="s">
        <v>8</v>
      </c>
      <c r="C17" s="12">
        <v>1253</v>
      </c>
      <c r="D17" s="12">
        <v>994</v>
      </c>
      <c r="E17" s="12">
        <v>259</v>
      </c>
      <c r="F17" s="12">
        <v>1235</v>
      </c>
      <c r="G17" s="12">
        <v>932</v>
      </c>
      <c r="H17" s="12">
        <v>303</v>
      </c>
      <c r="I17" s="15">
        <f t="shared" si="0"/>
        <v>-1.4365522745411013E-2</v>
      </c>
      <c r="J17" s="15">
        <f t="shared" si="0"/>
        <v>-6.2374245472837021E-2</v>
      </c>
      <c r="K17" s="15">
        <f t="shared" si="0"/>
        <v>0.16988416988416988</v>
      </c>
    </row>
    <row r="18" spans="2:12" ht="20.100000000000001" customHeight="1" thickBot="1" x14ac:dyDescent="0.25">
      <c r="B18" s="6" t="s">
        <v>9</v>
      </c>
      <c r="C18" s="12">
        <v>1291</v>
      </c>
      <c r="D18" s="12">
        <v>999</v>
      </c>
      <c r="E18" s="12">
        <v>292</v>
      </c>
      <c r="F18" s="12">
        <v>1349</v>
      </c>
      <c r="G18" s="12">
        <v>951</v>
      </c>
      <c r="H18" s="12">
        <v>398</v>
      </c>
      <c r="I18" s="15">
        <f t="shared" si="0"/>
        <v>4.4926413632842756E-2</v>
      </c>
      <c r="J18" s="15">
        <f t="shared" si="0"/>
        <v>-4.8048048048048048E-2</v>
      </c>
      <c r="K18" s="15">
        <f t="shared" si="0"/>
        <v>0.36301369863013699</v>
      </c>
    </row>
    <row r="19" spans="2:12" ht="20.100000000000001" customHeight="1" thickBot="1" x14ac:dyDescent="0.25">
      <c r="B19" s="6" t="s">
        <v>10</v>
      </c>
      <c r="C19" s="12">
        <v>5474</v>
      </c>
      <c r="D19" s="12">
        <v>3297</v>
      </c>
      <c r="E19" s="12">
        <v>2177</v>
      </c>
      <c r="F19" s="12">
        <v>5258</v>
      </c>
      <c r="G19" s="12">
        <v>3154</v>
      </c>
      <c r="H19" s="12">
        <v>2104</v>
      </c>
      <c r="I19" s="15">
        <f t="shared" si="0"/>
        <v>-3.9459261965655829E-2</v>
      </c>
      <c r="J19" s="15">
        <f t="shared" si="0"/>
        <v>-4.3372763117986046E-2</v>
      </c>
      <c r="K19" s="15">
        <f t="shared" si="0"/>
        <v>-3.3532384014699129E-2</v>
      </c>
    </row>
    <row r="20" spans="2:12" ht="20.100000000000001" customHeight="1" thickBot="1" x14ac:dyDescent="0.25">
      <c r="B20" s="6" t="s">
        <v>11</v>
      </c>
      <c r="C20" s="12">
        <v>5568</v>
      </c>
      <c r="D20" s="12">
        <v>3589</v>
      </c>
      <c r="E20" s="12">
        <v>1979</v>
      </c>
      <c r="F20" s="12">
        <v>5456</v>
      </c>
      <c r="G20" s="12">
        <v>3477</v>
      </c>
      <c r="H20" s="12">
        <v>1979</v>
      </c>
      <c r="I20" s="15">
        <f t="shared" si="0"/>
        <v>-2.0114942528735632E-2</v>
      </c>
      <c r="J20" s="15">
        <f t="shared" si="0"/>
        <v>-3.1206464196154918E-2</v>
      </c>
      <c r="K20" s="15">
        <f t="shared" si="0"/>
        <v>0</v>
      </c>
    </row>
    <row r="21" spans="2:12" ht="20.100000000000001" customHeight="1" thickBot="1" x14ac:dyDescent="0.25">
      <c r="B21" s="6" t="s">
        <v>12</v>
      </c>
      <c r="C21" s="12">
        <v>596</v>
      </c>
      <c r="D21" s="12">
        <v>542</v>
      </c>
      <c r="E21" s="12">
        <v>54</v>
      </c>
      <c r="F21" s="12">
        <v>628</v>
      </c>
      <c r="G21" s="12">
        <v>568</v>
      </c>
      <c r="H21" s="12">
        <v>60</v>
      </c>
      <c r="I21" s="15">
        <f t="shared" si="0"/>
        <v>5.3691275167785234E-2</v>
      </c>
      <c r="J21" s="15">
        <f t="shared" si="0"/>
        <v>4.797047970479705E-2</v>
      </c>
      <c r="K21" s="15">
        <f t="shared" si="0"/>
        <v>0.1111111111111111</v>
      </c>
    </row>
    <row r="22" spans="2:12" ht="20.100000000000001" customHeight="1" thickBot="1" x14ac:dyDescent="0.25">
      <c r="B22" s="6" t="s">
        <v>13</v>
      </c>
      <c r="C22" s="12">
        <v>1611</v>
      </c>
      <c r="D22" s="12">
        <v>1312</v>
      </c>
      <c r="E22" s="12">
        <v>299</v>
      </c>
      <c r="F22" s="12">
        <v>1545</v>
      </c>
      <c r="G22" s="12">
        <v>1282</v>
      </c>
      <c r="H22" s="12">
        <v>263</v>
      </c>
      <c r="I22" s="15">
        <f t="shared" si="0"/>
        <v>-4.0968342644320296E-2</v>
      </c>
      <c r="J22" s="15">
        <f t="shared" si="0"/>
        <v>-2.2865853658536585E-2</v>
      </c>
      <c r="K22" s="15">
        <f t="shared" si="0"/>
        <v>-0.12040133779264214</v>
      </c>
    </row>
    <row r="23" spans="2:12" ht="20.100000000000001" customHeight="1" thickBot="1" x14ac:dyDescent="0.25">
      <c r="B23" s="6" t="s">
        <v>14</v>
      </c>
      <c r="C23" s="12">
        <v>6400</v>
      </c>
      <c r="D23" s="12">
        <v>3531</v>
      </c>
      <c r="E23" s="12">
        <v>2869</v>
      </c>
      <c r="F23" s="12">
        <v>5928</v>
      </c>
      <c r="G23" s="12">
        <v>3235</v>
      </c>
      <c r="H23" s="12">
        <v>2693</v>
      </c>
      <c r="I23" s="15">
        <f t="shared" si="0"/>
        <v>-7.3749999999999996E-2</v>
      </c>
      <c r="J23" s="15">
        <f t="shared" si="0"/>
        <v>-8.3828943642027753E-2</v>
      </c>
      <c r="K23" s="15">
        <f t="shared" si="0"/>
        <v>-6.134541652143604E-2</v>
      </c>
    </row>
    <row r="24" spans="2:12" ht="20.100000000000001" customHeight="1" thickBot="1" x14ac:dyDescent="0.25">
      <c r="B24" s="6" t="s">
        <v>15</v>
      </c>
      <c r="C24" s="12">
        <v>1574</v>
      </c>
      <c r="D24" s="12">
        <v>940</v>
      </c>
      <c r="E24" s="12">
        <v>634</v>
      </c>
      <c r="F24" s="12">
        <v>1478</v>
      </c>
      <c r="G24" s="12">
        <v>908</v>
      </c>
      <c r="H24" s="12">
        <v>570</v>
      </c>
      <c r="I24" s="15">
        <f t="shared" si="0"/>
        <v>-6.0991105463786534E-2</v>
      </c>
      <c r="J24" s="15">
        <f t="shared" si="0"/>
        <v>-3.4042553191489362E-2</v>
      </c>
      <c r="K24" s="15">
        <f t="shared" si="0"/>
        <v>-0.10094637223974763</v>
      </c>
    </row>
    <row r="25" spans="2:12" ht="20.100000000000001" customHeight="1" thickBot="1" x14ac:dyDescent="0.25">
      <c r="B25" s="6" t="s">
        <v>16</v>
      </c>
      <c r="C25" s="12">
        <v>455</v>
      </c>
      <c r="D25" s="12">
        <v>289</v>
      </c>
      <c r="E25" s="12">
        <v>166</v>
      </c>
      <c r="F25" s="12">
        <v>447</v>
      </c>
      <c r="G25" s="12">
        <v>231</v>
      </c>
      <c r="H25" s="12">
        <v>216</v>
      </c>
      <c r="I25" s="15">
        <f t="shared" si="0"/>
        <v>-1.7582417582417582E-2</v>
      </c>
      <c r="J25" s="15">
        <f t="shared" si="0"/>
        <v>-0.20069204152249134</v>
      </c>
      <c r="K25" s="15">
        <f t="shared" si="0"/>
        <v>0.30120481927710846</v>
      </c>
    </row>
    <row r="26" spans="2:12" ht="20.100000000000001" customHeight="1" thickBot="1" x14ac:dyDescent="0.25">
      <c r="B26" s="7" t="s">
        <v>17</v>
      </c>
      <c r="C26" s="12">
        <v>1452</v>
      </c>
      <c r="D26" s="12">
        <v>976</v>
      </c>
      <c r="E26" s="12">
        <v>476</v>
      </c>
      <c r="F26" s="12">
        <v>1402</v>
      </c>
      <c r="G26" s="12">
        <v>969</v>
      </c>
      <c r="H26" s="12">
        <v>433</v>
      </c>
      <c r="I26" s="15">
        <f t="shared" si="0"/>
        <v>-3.4435261707988982E-2</v>
      </c>
      <c r="J26" s="15">
        <f t="shared" si="0"/>
        <v>-7.1721311475409838E-3</v>
      </c>
      <c r="K26" s="15">
        <f t="shared" si="0"/>
        <v>-9.0336134453781511E-2</v>
      </c>
    </row>
    <row r="27" spans="2:12" ht="20.100000000000001" customHeight="1" thickBot="1" x14ac:dyDescent="0.25">
      <c r="B27" s="8" t="s">
        <v>18</v>
      </c>
      <c r="C27" s="12">
        <v>203</v>
      </c>
      <c r="D27" s="12">
        <v>137</v>
      </c>
      <c r="E27" s="12">
        <v>66</v>
      </c>
      <c r="F27" s="12">
        <v>205</v>
      </c>
      <c r="G27" s="12">
        <v>126</v>
      </c>
      <c r="H27" s="12">
        <v>79</v>
      </c>
      <c r="I27" s="15">
        <f t="shared" si="0"/>
        <v>9.852216748768473E-3</v>
      </c>
      <c r="J27" s="15">
        <f t="shared" si="0"/>
        <v>-8.0291970802919707E-2</v>
      </c>
      <c r="K27" s="15">
        <f t="shared" si="0"/>
        <v>0.19696969696969696</v>
      </c>
    </row>
    <row r="28" spans="2:12" ht="20.100000000000001" customHeight="1" thickBot="1" x14ac:dyDescent="0.25">
      <c r="B28" s="9" t="s">
        <v>19</v>
      </c>
      <c r="C28" s="13">
        <f>SUM(C11:C27)</f>
        <v>40232</v>
      </c>
      <c r="D28" s="13">
        <f t="shared" ref="D28:E28" si="1">SUM(D11:D27)</f>
        <v>27477</v>
      </c>
      <c r="E28" s="13">
        <f t="shared" si="1"/>
        <v>12755</v>
      </c>
      <c r="F28" s="13">
        <f>SUM(F11:F27)</f>
        <v>38723</v>
      </c>
      <c r="G28" s="13">
        <f t="shared" ref="G28:H28" si="2">SUM(G11:G27)</f>
        <v>26286</v>
      </c>
      <c r="H28" s="13">
        <f t="shared" si="2"/>
        <v>12437</v>
      </c>
      <c r="I28" s="16">
        <f t="shared" si="0"/>
        <v>-3.7507456750845096E-2</v>
      </c>
      <c r="J28" s="16">
        <f t="shared" si="0"/>
        <v>-4.3345343378098047E-2</v>
      </c>
      <c r="K28" s="16">
        <f t="shared" si="0"/>
        <v>-2.4931399451195609E-2</v>
      </c>
      <c r="L28" s="23">
        <f>SUM(F28:H28)</f>
        <v>77446</v>
      </c>
    </row>
    <row r="29" spans="2:12" x14ac:dyDescent="0.2">
      <c r="C29" s="23"/>
      <c r="D29" s="23"/>
      <c r="E29" s="23"/>
      <c r="F29" s="23"/>
      <c r="G29" s="23"/>
      <c r="H29" s="23"/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8" t="s">
        <v>109</v>
      </c>
      <c r="D9" s="29"/>
      <c r="E9" s="29"/>
      <c r="F9" s="29"/>
      <c r="G9" s="29" t="s">
        <v>110</v>
      </c>
      <c r="H9" s="29"/>
      <c r="I9" s="29"/>
      <c r="J9" s="29"/>
      <c r="K9" s="29" t="s">
        <v>112</v>
      </c>
      <c r="L9" s="29"/>
      <c r="M9" s="29"/>
      <c r="N9" s="29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2301</v>
      </c>
      <c r="D11" s="12">
        <v>6</v>
      </c>
      <c r="E11" s="12">
        <v>1744</v>
      </c>
      <c r="F11" s="12">
        <v>551</v>
      </c>
      <c r="G11" s="12">
        <v>2140</v>
      </c>
      <c r="H11" s="12">
        <v>22</v>
      </c>
      <c r="I11" s="12">
        <v>1710</v>
      </c>
      <c r="J11" s="12">
        <v>408</v>
      </c>
      <c r="K11" s="15">
        <f>IF(C11=0,"-",(G11-C11)/C11)</f>
        <v>-6.9969578444154718E-2</v>
      </c>
      <c r="L11" s="15">
        <f>IF(D11=0,"-",(H11-D11)/D11)</f>
        <v>2.6666666666666665</v>
      </c>
      <c r="M11" s="15">
        <f>IF(E11=0,"-",(I11-E11)/E11)</f>
        <v>-1.9495412844036698E-2</v>
      </c>
      <c r="N11" s="15">
        <f>IF(F11=0,"-",(J11-F11)/F11)</f>
        <v>-0.25952813067150637</v>
      </c>
    </row>
    <row r="12" spans="2:14" ht="20.100000000000001" customHeight="1" thickBot="1" x14ac:dyDescent="0.25">
      <c r="B12" s="6" t="s">
        <v>3</v>
      </c>
      <c r="C12" s="12">
        <v>167</v>
      </c>
      <c r="D12" s="12">
        <v>0</v>
      </c>
      <c r="E12" s="12">
        <v>126</v>
      </c>
      <c r="F12" s="12">
        <v>41</v>
      </c>
      <c r="G12" s="12">
        <v>248</v>
      </c>
      <c r="H12" s="12">
        <v>0</v>
      </c>
      <c r="I12" s="12">
        <v>214</v>
      </c>
      <c r="J12" s="12">
        <v>34</v>
      </c>
      <c r="K12" s="15">
        <f t="shared" ref="K12:N28" si="0">IF(C12=0,"-",(G12-C12)/C12)</f>
        <v>0.48502994011976047</v>
      </c>
      <c r="L12" s="15" t="str">
        <f t="shared" si="0"/>
        <v>-</v>
      </c>
      <c r="M12" s="15">
        <f t="shared" si="0"/>
        <v>0.69841269841269837</v>
      </c>
      <c r="N12" s="15">
        <f t="shared" si="0"/>
        <v>-0.17073170731707318</v>
      </c>
    </row>
    <row r="13" spans="2:14" ht="20.100000000000001" customHeight="1" thickBot="1" x14ac:dyDescent="0.25">
      <c r="B13" s="6" t="s">
        <v>4</v>
      </c>
      <c r="C13" s="12">
        <v>216</v>
      </c>
      <c r="D13" s="12">
        <v>0</v>
      </c>
      <c r="E13" s="12">
        <v>161</v>
      </c>
      <c r="F13" s="12">
        <v>55</v>
      </c>
      <c r="G13" s="12">
        <v>201</v>
      </c>
      <c r="H13" s="12">
        <v>0</v>
      </c>
      <c r="I13" s="12">
        <v>146</v>
      </c>
      <c r="J13" s="12">
        <v>55</v>
      </c>
      <c r="K13" s="15">
        <f t="shared" si="0"/>
        <v>-6.9444444444444448E-2</v>
      </c>
      <c r="L13" s="15" t="str">
        <f t="shared" si="0"/>
        <v>-</v>
      </c>
      <c r="M13" s="15">
        <f t="shared" si="0"/>
        <v>-9.3167701863354033E-2</v>
      </c>
      <c r="N13" s="15">
        <f t="shared" si="0"/>
        <v>0</v>
      </c>
    </row>
    <row r="14" spans="2:14" ht="20.100000000000001" customHeight="1" thickBot="1" x14ac:dyDescent="0.25">
      <c r="B14" s="6" t="s">
        <v>5</v>
      </c>
      <c r="C14" s="12">
        <v>220</v>
      </c>
      <c r="D14" s="12">
        <v>0</v>
      </c>
      <c r="E14" s="12">
        <v>182</v>
      </c>
      <c r="F14" s="12">
        <v>38</v>
      </c>
      <c r="G14" s="12">
        <v>295</v>
      </c>
      <c r="H14" s="12">
        <v>0</v>
      </c>
      <c r="I14" s="12">
        <v>239</v>
      </c>
      <c r="J14" s="12">
        <v>56</v>
      </c>
      <c r="K14" s="15">
        <f t="shared" si="0"/>
        <v>0.34090909090909088</v>
      </c>
      <c r="L14" s="15" t="str">
        <f t="shared" si="0"/>
        <v>-</v>
      </c>
      <c r="M14" s="15">
        <f t="shared" si="0"/>
        <v>0.31318681318681318</v>
      </c>
      <c r="N14" s="15">
        <f t="shared" si="0"/>
        <v>0.47368421052631576</v>
      </c>
    </row>
    <row r="15" spans="2:14" ht="20.100000000000001" customHeight="1" thickBot="1" x14ac:dyDescent="0.25">
      <c r="B15" s="6" t="s">
        <v>6</v>
      </c>
      <c r="C15" s="12">
        <v>570</v>
      </c>
      <c r="D15" s="12">
        <v>4</v>
      </c>
      <c r="E15" s="12">
        <v>333</v>
      </c>
      <c r="F15" s="12">
        <v>233</v>
      </c>
      <c r="G15" s="12">
        <v>653</v>
      </c>
      <c r="H15" s="12">
        <v>11</v>
      </c>
      <c r="I15" s="12">
        <v>369</v>
      </c>
      <c r="J15" s="12">
        <v>273</v>
      </c>
      <c r="K15" s="15">
        <f t="shared" si="0"/>
        <v>0.14561403508771931</v>
      </c>
      <c r="L15" s="15">
        <f t="shared" si="0"/>
        <v>1.75</v>
      </c>
      <c r="M15" s="15">
        <f t="shared" si="0"/>
        <v>0.10810810810810811</v>
      </c>
      <c r="N15" s="15">
        <f t="shared" si="0"/>
        <v>0.17167381974248927</v>
      </c>
    </row>
    <row r="16" spans="2:14" ht="20.100000000000001" customHeight="1" thickBot="1" x14ac:dyDescent="0.25">
      <c r="B16" s="6" t="s">
        <v>7</v>
      </c>
      <c r="C16" s="12">
        <v>94</v>
      </c>
      <c r="D16" s="12">
        <v>0</v>
      </c>
      <c r="E16" s="12">
        <v>65</v>
      </c>
      <c r="F16" s="12">
        <v>29</v>
      </c>
      <c r="G16" s="12">
        <v>71</v>
      </c>
      <c r="H16" s="12">
        <v>0</v>
      </c>
      <c r="I16" s="12">
        <v>39</v>
      </c>
      <c r="J16" s="12">
        <v>32</v>
      </c>
      <c r="K16" s="15">
        <f t="shared" si="0"/>
        <v>-0.24468085106382978</v>
      </c>
      <c r="L16" s="15" t="str">
        <f t="shared" si="0"/>
        <v>-</v>
      </c>
      <c r="M16" s="15">
        <f t="shared" si="0"/>
        <v>-0.4</v>
      </c>
      <c r="N16" s="15">
        <f t="shared" si="0"/>
        <v>0.10344827586206896</v>
      </c>
    </row>
    <row r="17" spans="2:14" ht="20.100000000000001" customHeight="1" thickBot="1" x14ac:dyDescent="0.25">
      <c r="B17" s="6" t="s">
        <v>8</v>
      </c>
      <c r="C17" s="12">
        <v>368</v>
      </c>
      <c r="D17" s="12">
        <v>0</v>
      </c>
      <c r="E17" s="12">
        <v>272</v>
      </c>
      <c r="F17" s="12">
        <v>96</v>
      </c>
      <c r="G17" s="12">
        <v>377</v>
      </c>
      <c r="H17" s="12">
        <v>1</v>
      </c>
      <c r="I17" s="12">
        <v>283</v>
      </c>
      <c r="J17" s="12">
        <v>93</v>
      </c>
      <c r="K17" s="15">
        <f t="shared" si="0"/>
        <v>2.4456521739130436E-2</v>
      </c>
      <c r="L17" s="15" t="str">
        <f t="shared" si="0"/>
        <v>-</v>
      </c>
      <c r="M17" s="15">
        <f t="shared" si="0"/>
        <v>4.0441176470588237E-2</v>
      </c>
      <c r="N17" s="15">
        <f t="shared" si="0"/>
        <v>-3.125E-2</v>
      </c>
    </row>
    <row r="18" spans="2:14" ht="20.100000000000001" customHeight="1" thickBot="1" x14ac:dyDescent="0.25">
      <c r="B18" s="6" t="s">
        <v>9</v>
      </c>
      <c r="C18" s="12">
        <v>432</v>
      </c>
      <c r="D18" s="12">
        <v>0</v>
      </c>
      <c r="E18" s="12">
        <v>298</v>
      </c>
      <c r="F18" s="12">
        <v>134</v>
      </c>
      <c r="G18" s="12">
        <v>450</v>
      </c>
      <c r="H18" s="12">
        <v>0</v>
      </c>
      <c r="I18" s="12">
        <v>353</v>
      </c>
      <c r="J18" s="12">
        <v>97</v>
      </c>
      <c r="K18" s="15">
        <f t="shared" si="0"/>
        <v>4.1666666666666664E-2</v>
      </c>
      <c r="L18" s="15" t="str">
        <f t="shared" si="0"/>
        <v>-</v>
      </c>
      <c r="M18" s="15">
        <f t="shared" si="0"/>
        <v>0.18456375838926176</v>
      </c>
      <c r="N18" s="15">
        <f t="shared" si="0"/>
        <v>-0.27611940298507465</v>
      </c>
    </row>
    <row r="19" spans="2:14" ht="20.100000000000001" customHeight="1" thickBot="1" x14ac:dyDescent="0.25">
      <c r="B19" s="6" t="s">
        <v>10</v>
      </c>
      <c r="C19" s="12">
        <v>1380</v>
      </c>
      <c r="D19" s="12">
        <v>52</v>
      </c>
      <c r="E19" s="12">
        <v>700</v>
      </c>
      <c r="F19" s="12">
        <v>628</v>
      </c>
      <c r="G19" s="12">
        <v>1399</v>
      </c>
      <c r="H19" s="12">
        <v>29</v>
      </c>
      <c r="I19" s="12">
        <v>718</v>
      </c>
      <c r="J19" s="12">
        <v>652</v>
      </c>
      <c r="K19" s="15">
        <f t="shared" si="0"/>
        <v>1.3768115942028985E-2</v>
      </c>
      <c r="L19" s="15">
        <f t="shared" si="0"/>
        <v>-0.44230769230769229</v>
      </c>
      <c r="M19" s="15">
        <f t="shared" si="0"/>
        <v>2.5714285714285714E-2</v>
      </c>
      <c r="N19" s="15">
        <f t="shared" si="0"/>
        <v>3.8216560509554139E-2</v>
      </c>
    </row>
    <row r="20" spans="2:14" ht="20.100000000000001" customHeight="1" thickBot="1" x14ac:dyDescent="0.25">
      <c r="B20" s="6" t="s">
        <v>11</v>
      </c>
      <c r="C20" s="12">
        <v>1238</v>
      </c>
      <c r="D20" s="12">
        <v>21</v>
      </c>
      <c r="E20" s="12">
        <v>1017</v>
      </c>
      <c r="F20" s="12">
        <v>200</v>
      </c>
      <c r="G20" s="12">
        <v>1349</v>
      </c>
      <c r="H20" s="12">
        <v>9</v>
      </c>
      <c r="I20" s="12">
        <v>1165</v>
      </c>
      <c r="J20" s="12">
        <v>175</v>
      </c>
      <c r="K20" s="15">
        <f t="shared" si="0"/>
        <v>8.9660743134087242E-2</v>
      </c>
      <c r="L20" s="15">
        <f t="shared" si="0"/>
        <v>-0.5714285714285714</v>
      </c>
      <c r="M20" s="15">
        <f t="shared" si="0"/>
        <v>0.1455260570304818</v>
      </c>
      <c r="N20" s="15">
        <f t="shared" si="0"/>
        <v>-0.125</v>
      </c>
    </row>
    <row r="21" spans="2:14" ht="20.100000000000001" customHeight="1" thickBot="1" x14ac:dyDescent="0.25">
      <c r="B21" s="6" t="s">
        <v>12</v>
      </c>
      <c r="C21" s="12">
        <v>227</v>
      </c>
      <c r="D21" s="12">
        <v>0</v>
      </c>
      <c r="E21" s="12">
        <v>186</v>
      </c>
      <c r="F21" s="12">
        <v>41</v>
      </c>
      <c r="G21" s="12">
        <v>240</v>
      </c>
      <c r="H21" s="12">
        <v>0</v>
      </c>
      <c r="I21" s="12">
        <v>188</v>
      </c>
      <c r="J21" s="12">
        <v>52</v>
      </c>
      <c r="K21" s="15">
        <f t="shared" si="0"/>
        <v>5.7268722466960353E-2</v>
      </c>
      <c r="L21" s="15" t="str">
        <f t="shared" si="0"/>
        <v>-</v>
      </c>
      <c r="M21" s="15">
        <f t="shared" si="0"/>
        <v>1.0752688172043012E-2</v>
      </c>
      <c r="N21" s="15">
        <f t="shared" si="0"/>
        <v>0.26829268292682928</v>
      </c>
    </row>
    <row r="22" spans="2:14" ht="20.100000000000001" customHeight="1" thickBot="1" x14ac:dyDescent="0.25">
      <c r="B22" s="6" t="s">
        <v>13</v>
      </c>
      <c r="C22" s="12">
        <v>482</v>
      </c>
      <c r="D22" s="12">
        <v>3</v>
      </c>
      <c r="E22" s="12">
        <v>303</v>
      </c>
      <c r="F22" s="12">
        <v>176</v>
      </c>
      <c r="G22" s="12">
        <v>524</v>
      </c>
      <c r="H22" s="12">
        <v>13</v>
      </c>
      <c r="I22" s="12">
        <v>325</v>
      </c>
      <c r="J22" s="12">
        <v>186</v>
      </c>
      <c r="K22" s="15">
        <f t="shared" si="0"/>
        <v>8.7136929460580909E-2</v>
      </c>
      <c r="L22" s="15">
        <f t="shared" si="0"/>
        <v>3.3333333333333335</v>
      </c>
      <c r="M22" s="15">
        <f t="shared" si="0"/>
        <v>7.2607260726072612E-2</v>
      </c>
      <c r="N22" s="15">
        <f t="shared" si="0"/>
        <v>5.6818181818181816E-2</v>
      </c>
    </row>
    <row r="23" spans="2:14" ht="20.100000000000001" customHeight="1" thickBot="1" x14ac:dyDescent="0.25">
      <c r="B23" s="6" t="s">
        <v>14</v>
      </c>
      <c r="C23" s="12">
        <v>1432</v>
      </c>
      <c r="D23" s="12">
        <v>9</v>
      </c>
      <c r="E23" s="12">
        <v>780</v>
      </c>
      <c r="F23" s="12">
        <v>643</v>
      </c>
      <c r="G23" s="12">
        <v>1522</v>
      </c>
      <c r="H23" s="12">
        <v>10</v>
      </c>
      <c r="I23" s="12">
        <v>872</v>
      </c>
      <c r="J23" s="12">
        <v>640</v>
      </c>
      <c r="K23" s="15">
        <f t="shared" si="0"/>
        <v>6.2849162011173187E-2</v>
      </c>
      <c r="L23" s="15">
        <f t="shared" si="0"/>
        <v>0.1111111111111111</v>
      </c>
      <c r="M23" s="15">
        <f t="shared" si="0"/>
        <v>0.11794871794871795</v>
      </c>
      <c r="N23" s="15">
        <f t="shared" si="0"/>
        <v>-4.6656298600311046E-3</v>
      </c>
    </row>
    <row r="24" spans="2:14" ht="20.100000000000001" customHeight="1" thickBot="1" x14ac:dyDescent="0.25">
      <c r="B24" s="6" t="s">
        <v>15</v>
      </c>
      <c r="C24" s="12">
        <v>422</v>
      </c>
      <c r="D24" s="12">
        <v>0</v>
      </c>
      <c r="E24" s="12">
        <v>305</v>
      </c>
      <c r="F24" s="12">
        <v>117</v>
      </c>
      <c r="G24" s="12">
        <v>417</v>
      </c>
      <c r="H24" s="12">
        <v>0</v>
      </c>
      <c r="I24" s="12">
        <v>339</v>
      </c>
      <c r="J24" s="12">
        <v>78</v>
      </c>
      <c r="K24" s="15">
        <f t="shared" si="0"/>
        <v>-1.1848341232227487E-2</v>
      </c>
      <c r="L24" s="15" t="str">
        <f t="shared" si="0"/>
        <v>-</v>
      </c>
      <c r="M24" s="15">
        <f t="shared" si="0"/>
        <v>0.11147540983606558</v>
      </c>
      <c r="N24" s="15">
        <f t="shared" si="0"/>
        <v>-0.33333333333333331</v>
      </c>
    </row>
    <row r="25" spans="2:14" ht="20.100000000000001" customHeight="1" thickBot="1" x14ac:dyDescent="0.25">
      <c r="B25" s="6" t="s">
        <v>16</v>
      </c>
      <c r="C25" s="12">
        <v>83</v>
      </c>
      <c r="D25" s="12">
        <v>0</v>
      </c>
      <c r="E25" s="12">
        <v>64</v>
      </c>
      <c r="F25" s="12">
        <v>19</v>
      </c>
      <c r="G25" s="12">
        <v>96</v>
      </c>
      <c r="H25" s="12">
        <v>0</v>
      </c>
      <c r="I25" s="12">
        <v>75</v>
      </c>
      <c r="J25" s="12">
        <v>21</v>
      </c>
      <c r="K25" s="15">
        <f t="shared" si="0"/>
        <v>0.15662650602409639</v>
      </c>
      <c r="L25" s="15" t="str">
        <f t="shared" si="0"/>
        <v>-</v>
      </c>
      <c r="M25" s="15">
        <f t="shared" si="0"/>
        <v>0.171875</v>
      </c>
      <c r="N25" s="15">
        <f t="shared" si="0"/>
        <v>0.10526315789473684</v>
      </c>
    </row>
    <row r="26" spans="2:14" ht="20.100000000000001" customHeight="1" thickBot="1" x14ac:dyDescent="0.25">
      <c r="B26" s="7" t="s">
        <v>17</v>
      </c>
      <c r="C26" s="12">
        <v>201</v>
      </c>
      <c r="D26" s="12">
        <v>10</v>
      </c>
      <c r="E26" s="12">
        <v>116</v>
      </c>
      <c r="F26" s="12">
        <v>75</v>
      </c>
      <c r="G26" s="12">
        <v>214</v>
      </c>
      <c r="H26" s="12">
        <v>0</v>
      </c>
      <c r="I26" s="12">
        <v>140</v>
      </c>
      <c r="J26" s="12">
        <v>74</v>
      </c>
      <c r="K26" s="15">
        <f t="shared" si="0"/>
        <v>6.4676616915422883E-2</v>
      </c>
      <c r="L26" s="15">
        <f t="shared" si="0"/>
        <v>-1</v>
      </c>
      <c r="M26" s="15">
        <f t="shared" si="0"/>
        <v>0.20689655172413793</v>
      </c>
      <c r="N26" s="15">
        <f t="shared" si="0"/>
        <v>-1.3333333333333334E-2</v>
      </c>
    </row>
    <row r="27" spans="2:14" ht="20.100000000000001" customHeight="1" thickBot="1" x14ac:dyDescent="0.25">
      <c r="B27" s="8" t="s">
        <v>18</v>
      </c>
      <c r="C27" s="12">
        <v>73</v>
      </c>
      <c r="D27" s="12">
        <v>0</v>
      </c>
      <c r="E27" s="12">
        <v>62</v>
      </c>
      <c r="F27" s="12">
        <v>11</v>
      </c>
      <c r="G27" s="12">
        <v>66</v>
      </c>
      <c r="H27" s="12">
        <v>0</v>
      </c>
      <c r="I27" s="12">
        <v>53</v>
      </c>
      <c r="J27" s="12">
        <v>13</v>
      </c>
      <c r="K27" s="15">
        <f t="shared" si="0"/>
        <v>-9.5890410958904104E-2</v>
      </c>
      <c r="L27" s="15" t="str">
        <f t="shared" si="0"/>
        <v>-</v>
      </c>
      <c r="M27" s="15">
        <f t="shared" si="0"/>
        <v>-0.14516129032258066</v>
      </c>
      <c r="N27" s="15">
        <f t="shared" si="0"/>
        <v>0.18181818181818182</v>
      </c>
    </row>
    <row r="28" spans="2:14" ht="20.100000000000001" customHeight="1" thickBot="1" x14ac:dyDescent="0.25">
      <c r="B28" s="9" t="s">
        <v>19</v>
      </c>
      <c r="C28" s="13">
        <f>SUM(C11:C27)</f>
        <v>9906</v>
      </c>
      <c r="D28" s="13">
        <f t="shared" ref="D28:F28" si="1">SUM(D11:D27)</f>
        <v>105</v>
      </c>
      <c r="E28" s="13">
        <f t="shared" si="1"/>
        <v>6714</v>
      </c>
      <c r="F28" s="13">
        <f t="shared" si="1"/>
        <v>3087</v>
      </c>
      <c r="G28" s="13">
        <f>SUM(G11:G27)</f>
        <v>10262</v>
      </c>
      <c r="H28" s="13">
        <f t="shared" ref="H28:J28" si="2">SUM(H11:H27)</f>
        <v>95</v>
      </c>
      <c r="I28" s="13">
        <f t="shared" si="2"/>
        <v>7228</v>
      </c>
      <c r="J28" s="13">
        <f t="shared" si="2"/>
        <v>2939</v>
      </c>
      <c r="K28" s="16">
        <f t="shared" si="0"/>
        <v>3.5937815465374522E-2</v>
      </c>
      <c r="L28" s="16">
        <f t="shared" si="0"/>
        <v>-9.5238095238095233E-2</v>
      </c>
      <c r="M28" s="16">
        <f t="shared" si="0"/>
        <v>7.6556449210604713E-2</v>
      </c>
      <c r="N28" s="16">
        <f t="shared" si="0"/>
        <v>-4.7942986718496922E-2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8" t="s">
        <v>109</v>
      </c>
      <c r="D9" s="29"/>
      <c r="E9" s="29"/>
      <c r="F9" s="29"/>
      <c r="G9" s="29"/>
      <c r="H9" s="29" t="s">
        <v>110</v>
      </c>
      <c r="I9" s="29"/>
      <c r="J9" s="29"/>
      <c r="K9" s="29"/>
      <c r="L9" s="29"/>
      <c r="M9" s="29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1212</v>
      </c>
      <c r="D11" s="12">
        <v>799</v>
      </c>
      <c r="E11" s="12">
        <v>198</v>
      </c>
      <c r="F11" s="12">
        <v>192</v>
      </c>
      <c r="G11" s="12">
        <v>23</v>
      </c>
      <c r="H11" s="12">
        <v>1202</v>
      </c>
      <c r="I11" s="12">
        <v>826</v>
      </c>
      <c r="J11" s="12">
        <v>195</v>
      </c>
      <c r="K11" s="12">
        <v>167</v>
      </c>
      <c r="L11" s="12">
        <v>14</v>
      </c>
      <c r="M11" s="15">
        <f>IF(C11=0,"-",(H11-C11)/C11)</f>
        <v>-8.2508250825082501E-3</v>
      </c>
      <c r="N11" s="15">
        <f>IF(D11=0,"-",(I11-D11)/D11)</f>
        <v>3.3792240300375469E-2</v>
      </c>
      <c r="O11" s="15">
        <f>IF(E11=0,"-",(J11-E11)/E11)</f>
        <v>-1.5151515151515152E-2</v>
      </c>
      <c r="P11" s="15">
        <f>IF(F11=0,"-",(K11-F11)/F11)</f>
        <v>-0.13020833333333334</v>
      </c>
      <c r="Q11" s="15">
        <f>IF(G11=0,"-",(L11-G11)/G11)</f>
        <v>-0.39130434782608697</v>
      </c>
    </row>
    <row r="12" spans="2:17" ht="20.100000000000001" customHeight="1" thickBot="1" x14ac:dyDescent="0.25">
      <c r="B12" s="6" t="s">
        <v>3</v>
      </c>
      <c r="C12" s="12">
        <v>135</v>
      </c>
      <c r="D12" s="12">
        <v>72</v>
      </c>
      <c r="E12" s="12">
        <v>39</v>
      </c>
      <c r="F12" s="12">
        <v>18</v>
      </c>
      <c r="G12" s="12">
        <v>6</v>
      </c>
      <c r="H12" s="12">
        <v>137</v>
      </c>
      <c r="I12" s="12">
        <v>85</v>
      </c>
      <c r="J12" s="12">
        <v>32</v>
      </c>
      <c r="K12" s="12">
        <v>15</v>
      </c>
      <c r="L12" s="12">
        <v>5</v>
      </c>
      <c r="M12" s="15">
        <f t="shared" ref="M12:Q28" si="0">IF(C12=0,"-",(H12-C12)/C12)</f>
        <v>1.4814814814814815E-2</v>
      </c>
      <c r="N12" s="15">
        <f t="shared" si="0"/>
        <v>0.18055555555555555</v>
      </c>
      <c r="O12" s="15">
        <f t="shared" si="0"/>
        <v>-0.17948717948717949</v>
      </c>
      <c r="P12" s="15">
        <f t="shared" si="0"/>
        <v>-0.16666666666666666</v>
      </c>
      <c r="Q12" s="15">
        <f t="shared" si="0"/>
        <v>-0.16666666666666666</v>
      </c>
    </row>
    <row r="13" spans="2:17" ht="20.100000000000001" customHeight="1" thickBot="1" x14ac:dyDescent="0.25">
      <c r="B13" s="6" t="s">
        <v>4</v>
      </c>
      <c r="C13" s="12">
        <v>110</v>
      </c>
      <c r="D13" s="12">
        <v>87</v>
      </c>
      <c r="E13" s="12">
        <v>13</v>
      </c>
      <c r="F13" s="12">
        <v>10</v>
      </c>
      <c r="G13" s="12">
        <v>0</v>
      </c>
      <c r="H13" s="12">
        <v>114</v>
      </c>
      <c r="I13" s="12">
        <v>82</v>
      </c>
      <c r="J13" s="12">
        <v>21</v>
      </c>
      <c r="K13" s="12">
        <v>10</v>
      </c>
      <c r="L13" s="12">
        <v>1</v>
      </c>
      <c r="M13" s="15">
        <f t="shared" si="0"/>
        <v>3.6363636363636362E-2</v>
      </c>
      <c r="N13" s="15">
        <f t="shared" si="0"/>
        <v>-5.7471264367816091E-2</v>
      </c>
      <c r="O13" s="15">
        <f t="shared" si="0"/>
        <v>0.61538461538461542</v>
      </c>
      <c r="P13" s="15">
        <f t="shared" si="0"/>
        <v>0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212</v>
      </c>
      <c r="D14" s="12">
        <v>119</v>
      </c>
      <c r="E14" s="12">
        <v>84</v>
      </c>
      <c r="F14" s="12">
        <v>7</v>
      </c>
      <c r="G14" s="12">
        <v>2</v>
      </c>
      <c r="H14" s="12">
        <v>217</v>
      </c>
      <c r="I14" s="12">
        <v>114</v>
      </c>
      <c r="J14" s="12">
        <v>89</v>
      </c>
      <c r="K14" s="12">
        <v>9</v>
      </c>
      <c r="L14" s="12">
        <v>5</v>
      </c>
      <c r="M14" s="15">
        <f t="shared" si="0"/>
        <v>2.358490566037736E-2</v>
      </c>
      <c r="N14" s="15">
        <f t="shared" si="0"/>
        <v>-4.2016806722689079E-2</v>
      </c>
      <c r="O14" s="15">
        <f t="shared" si="0"/>
        <v>5.9523809523809521E-2</v>
      </c>
      <c r="P14" s="15">
        <f t="shared" si="0"/>
        <v>0.2857142857142857</v>
      </c>
      <c r="Q14" s="15">
        <f t="shared" si="0"/>
        <v>1.5</v>
      </c>
    </row>
    <row r="15" spans="2:17" ht="20.100000000000001" customHeight="1" thickBot="1" x14ac:dyDescent="0.25">
      <c r="B15" s="6" t="s">
        <v>6</v>
      </c>
      <c r="C15" s="12">
        <v>617</v>
      </c>
      <c r="D15" s="12">
        <v>417</v>
      </c>
      <c r="E15" s="12">
        <v>105</v>
      </c>
      <c r="F15" s="12">
        <v>79</v>
      </c>
      <c r="G15" s="12">
        <v>16</v>
      </c>
      <c r="H15" s="12">
        <v>646</v>
      </c>
      <c r="I15" s="12">
        <v>470</v>
      </c>
      <c r="J15" s="12">
        <v>127</v>
      </c>
      <c r="K15" s="12">
        <v>45</v>
      </c>
      <c r="L15" s="12">
        <v>4</v>
      </c>
      <c r="M15" s="15">
        <f t="shared" si="0"/>
        <v>4.7001620745542948E-2</v>
      </c>
      <c r="N15" s="15">
        <f t="shared" si="0"/>
        <v>0.12709832134292565</v>
      </c>
      <c r="O15" s="15">
        <f t="shared" si="0"/>
        <v>0.20952380952380953</v>
      </c>
      <c r="P15" s="15">
        <f t="shared" si="0"/>
        <v>-0.43037974683544306</v>
      </c>
      <c r="Q15" s="15">
        <f t="shared" si="0"/>
        <v>-0.75</v>
      </c>
    </row>
    <row r="16" spans="2:17" ht="20.100000000000001" customHeight="1" thickBot="1" x14ac:dyDescent="0.25">
      <c r="B16" s="6" t="s">
        <v>7</v>
      </c>
      <c r="C16" s="12">
        <v>63</v>
      </c>
      <c r="D16" s="12">
        <v>49</v>
      </c>
      <c r="E16" s="12">
        <v>12</v>
      </c>
      <c r="F16" s="12">
        <v>2</v>
      </c>
      <c r="G16" s="12">
        <v>0</v>
      </c>
      <c r="H16" s="12">
        <v>57</v>
      </c>
      <c r="I16" s="12">
        <v>40</v>
      </c>
      <c r="J16" s="12">
        <v>9</v>
      </c>
      <c r="K16" s="12">
        <v>7</v>
      </c>
      <c r="L16" s="12">
        <v>1</v>
      </c>
      <c r="M16" s="15">
        <f t="shared" si="0"/>
        <v>-9.5238095238095233E-2</v>
      </c>
      <c r="N16" s="15">
        <f t="shared" si="0"/>
        <v>-0.18367346938775511</v>
      </c>
      <c r="O16" s="15">
        <f t="shared" si="0"/>
        <v>-0.25</v>
      </c>
      <c r="P16" s="15">
        <f t="shared" si="0"/>
        <v>2.5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174</v>
      </c>
      <c r="D17" s="12">
        <v>113</v>
      </c>
      <c r="E17" s="12">
        <v>23</v>
      </c>
      <c r="F17" s="12">
        <v>35</v>
      </c>
      <c r="G17" s="12">
        <v>3</v>
      </c>
      <c r="H17" s="12">
        <v>162</v>
      </c>
      <c r="I17" s="12">
        <v>103</v>
      </c>
      <c r="J17" s="12">
        <v>30</v>
      </c>
      <c r="K17" s="12">
        <v>27</v>
      </c>
      <c r="L17" s="12">
        <v>2</v>
      </c>
      <c r="M17" s="15">
        <f t="shared" si="0"/>
        <v>-6.8965517241379309E-2</v>
      </c>
      <c r="N17" s="15">
        <f t="shared" si="0"/>
        <v>-8.8495575221238937E-2</v>
      </c>
      <c r="O17" s="15">
        <f t="shared" si="0"/>
        <v>0.30434782608695654</v>
      </c>
      <c r="P17" s="15">
        <f t="shared" si="0"/>
        <v>-0.22857142857142856</v>
      </c>
      <c r="Q17" s="15">
        <f t="shared" si="0"/>
        <v>-0.33333333333333331</v>
      </c>
    </row>
    <row r="18" spans="2:17" ht="20.100000000000001" customHeight="1" thickBot="1" x14ac:dyDescent="0.25">
      <c r="B18" s="6" t="s">
        <v>9</v>
      </c>
      <c r="C18" s="12">
        <v>242</v>
      </c>
      <c r="D18" s="12">
        <v>145</v>
      </c>
      <c r="E18" s="12">
        <v>47</v>
      </c>
      <c r="F18" s="12">
        <v>43</v>
      </c>
      <c r="G18" s="12">
        <v>7</v>
      </c>
      <c r="H18" s="12">
        <v>217</v>
      </c>
      <c r="I18" s="12">
        <v>139</v>
      </c>
      <c r="J18" s="12">
        <v>52</v>
      </c>
      <c r="K18" s="12">
        <v>25</v>
      </c>
      <c r="L18" s="12">
        <v>1</v>
      </c>
      <c r="M18" s="15">
        <f t="shared" si="0"/>
        <v>-0.10330578512396695</v>
      </c>
      <c r="N18" s="15">
        <f t="shared" si="0"/>
        <v>-4.1379310344827586E-2</v>
      </c>
      <c r="O18" s="15">
        <f t="shared" si="0"/>
        <v>0.10638297872340426</v>
      </c>
      <c r="P18" s="15">
        <f t="shared" si="0"/>
        <v>-0.41860465116279072</v>
      </c>
      <c r="Q18" s="15">
        <f t="shared" si="0"/>
        <v>-0.8571428571428571</v>
      </c>
    </row>
    <row r="19" spans="2:17" ht="20.100000000000001" customHeight="1" thickBot="1" x14ac:dyDescent="0.25">
      <c r="B19" s="6" t="s">
        <v>10</v>
      </c>
      <c r="C19" s="12">
        <v>523</v>
      </c>
      <c r="D19" s="12">
        <v>269</v>
      </c>
      <c r="E19" s="12">
        <v>181</v>
      </c>
      <c r="F19" s="12">
        <v>52</v>
      </c>
      <c r="G19" s="12">
        <v>21</v>
      </c>
      <c r="H19" s="12">
        <v>454</v>
      </c>
      <c r="I19" s="12">
        <v>243</v>
      </c>
      <c r="J19" s="12">
        <v>133</v>
      </c>
      <c r="K19" s="12">
        <v>55</v>
      </c>
      <c r="L19" s="12">
        <v>23</v>
      </c>
      <c r="M19" s="15">
        <f t="shared" si="0"/>
        <v>-0.13193116634799235</v>
      </c>
      <c r="N19" s="15">
        <f t="shared" si="0"/>
        <v>-9.6654275092936809E-2</v>
      </c>
      <c r="O19" s="15">
        <f t="shared" si="0"/>
        <v>-0.26519337016574585</v>
      </c>
      <c r="P19" s="15">
        <f t="shared" si="0"/>
        <v>5.7692307692307696E-2</v>
      </c>
      <c r="Q19" s="15">
        <f t="shared" si="0"/>
        <v>9.5238095238095233E-2</v>
      </c>
    </row>
    <row r="20" spans="2:17" ht="20.100000000000001" customHeight="1" thickBot="1" x14ac:dyDescent="0.25">
      <c r="B20" s="6" t="s">
        <v>11</v>
      </c>
      <c r="C20" s="12">
        <v>830</v>
      </c>
      <c r="D20" s="12">
        <v>475</v>
      </c>
      <c r="E20" s="12">
        <v>222</v>
      </c>
      <c r="F20" s="12">
        <v>104</v>
      </c>
      <c r="G20" s="12">
        <v>29</v>
      </c>
      <c r="H20" s="12">
        <v>917</v>
      </c>
      <c r="I20" s="12">
        <v>495</v>
      </c>
      <c r="J20" s="12">
        <v>309</v>
      </c>
      <c r="K20" s="12">
        <v>85</v>
      </c>
      <c r="L20" s="12">
        <v>28</v>
      </c>
      <c r="M20" s="15">
        <f t="shared" si="0"/>
        <v>0.10481927710843374</v>
      </c>
      <c r="N20" s="15">
        <f t="shared" si="0"/>
        <v>4.2105263157894736E-2</v>
      </c>
      <c r="O20" s="15">
        <f t="shared" si="0"/>
        <v>0.39189189189189189</v>
      </c>
      <c r="P20" s="15">
        <f t="shared" si="0"/>
        <v>-0.18269230769230768</v>
      </c>
      <c r="Q20" s="15">
        <f t="shared" si="0"/>
        <v>-3.4482758620689655E-2</v>
      </c>
    </row>
    <row r="21" spans="2:17" ht="20.100000000000001" customHeight="1" thickBot="1" x14ac:dyDescent="0.25">
      <c r="B21" s="6" t="s">
        <v>12</v>
      </c>
      <c r="C21" s="12">
        <v>120</v>
      </c>
      <c r="D21" s="12">
        <v>102</v>
      </c>
      <c r="E21" s="12">
        <v>7</v>
      </c>
      <c r="F21" s="12">
        <v>11</v>
      </c>
      <c r="G21" s="12">
        <v>0</v>
      </c>
      <c r="H21" s="12">
        <v>123</v>
      </c>
      <c r="I21" s="12">
        <v>94</v>
      </c>
      <c r="J21" s="12">
        <v>20</v>
      </c>
      <c r="K21" s="12">
        <v>8</v>
      </c>
      <c r="L21" s="12">
        <v>1</v>
      </c>
      <c r="M21" s="15">
        <f t="shared" si="0"/>
        <v>2.5000000000000001E-2</v>
      </c>
      <c r="N21" s="15">
        <f t="shared" si="0"/>
        <v>-7.8431372549019607E-2</v>
      </c>
      <c r="O21" s="15">
        <f t="shared" si="0"/>
        <v>1.8571428571428572</v>
      </c>
      <c r="P21" s="15">
        <f t="shared" si="0"/>
        <v>-0.27272727272727271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160</v>
      </c>
      <c r="D22" s="12">
        <v>109</v>
      </c>
      <c r="E22" s="12">
        <v>32</v>
      </c>
      <c r="F22" s="12">
        <v>18</v>
      </c>
      <c r="G22" s="12">
        <v>1</v>
      </c>
      <c r="H22" s="12">
        <v>203</v>
      </c>
      <c r="I22" s="12">
        <v>147</v>
      </c>
      <c r="J22" s="12">
        <v>13</v>
      </c>
      <c r="K22" s="12">
        <v>37</v>
      </c>
      <c r="L22" s="12">
        <v>6</v>
      </c>
      <c r="M22" s="15">
        <f t="shared" si="0"/>
        <v>0.26874999999999999</v>
      </c>
      <c r="N22" s="15">
        <f t="shared" si="0"/>
        <v>0.34862385321100919</v>
      </c>
      <c r="O22" s="15">
        <f t="shared" si="0"/>
        <v>-0.59375</v>
      </c>
      <c r="P22" s="15">
        <f t="shared" si="0"/>
        <v>1.0555555555555556</v>
      </c>
      <c r="Q22" s="15">
        <f t="shared" si="0"/>
        <v>5</v>
      </c>
    </row>
    <row r="23" spans="2:17" ht="20.100000000000001" customHeight="1" thickBot="1" x14ac:dyDescent="0.25">
      <c r="B23" s="6" t="s">
        <v>14</v>
      </c>
      <c r="C23" s="12">
        <v>304</v>
      </c>
      <c r="D23" s="12">
        <v>145</v>
      </c>
      <c r="E23" s="12">
        <v>79</v>
      </c>
      <c r="F23" s="12">
        <v>57</v>
      </c>
      <c r="G23" s="12">
        <v>23</v>
      </c>
      <c r="H23" s="12">
        <v>300</v>
      </c>
      <c r="I23" s="12">
        <v>117</v>
      </c>
      <c r="J23" s="12">
        <v>90</v>
      </c>
      <c r="K23" s="12">
        <v>56</v>
      </c>
      <c r="L23" s="12">
        <v>37</v>
      </c>
      <c r="M23" s="15">
        <f t="shared" si="0"/>
        <v>-1.3157894736842105E-2</v>
      </c>
      <c r="N23" s="15">
        <f t="shared" si="0"/>
        <v>-0.19310344827586207</v>
      </c>
      <c r="O23" s="15">
        <f t="shared" si="0"/>
        <v>0.13924050632911392</v>
      </c>
      <c r="P23" s="15">
        <f t="shared" si="0"/>
        <v>-1.7543859649122806E-2</v>
      </c>
      <c r="Q23" s="15">
        <f t="shared" si="0"/>
        <v>0.60869565217391308</v>
      </c>
    </row>
    <row r="24" spans="2:17" ht="20.100000000000001" customHeight="1" thickBot="1" x14ac:dyDescent="0.25">
      <c r="B24" s="6" t="s">
        <v>15</v>
      </c>
      <c r="C24" s="12">
        <v>306</v>
      </c>
      <c r="D24" s="12">
        <v>183</v>
      </c>
      <c r="E24" s="12">
        <v>107</v>
      </c>
      <c r="F24" s="12">
        <v>12</v>
      </c>
      <c r="G24" s="12">
        <v>4</v>
      </c>
      <c r="H24" s="12">
        <v>303</v>
      </c>
      <c r="I24" s="12">
        <v>172</v>
      </c>
      <c r="J24" s="12">
        <v>111</v>
      </c>
      <c r="K24" s="12">
        <v>14</v>
      </c>
      <c r="L24" s="12">
        <v>6</v>
      </c>
      <c r="M24" s="15">
        <f t="shared" si="0"/>
        <v>-9.8039215686274508E-3</v>
      </c>
      <c r="N24" s="15">
        <f t="shared" si="0"/>
        <v>-6.0109289617486336E-2</v>
      </c>
      <c r="O24" s="15">
        <f t="shared" si="0"/>
        <v>3.7383177570093455E-2</v>
      </c>
      <c r="P24" s="15">
        <f t="shared" si="0"/>
        <v>0.16666666666666666</v>
      </c>
      <c r="Q24" s="15">
        <f t="shared" si="0"/>
        <v>0.5</v>
      </c>
    </row>
    <row r="25" spans="2:17" ht="20.100000000000001" customHeight="1" thickBot="1" x14ac:dyDescent="0.25">
      <c r="B25" s="6" t="s">
        <v>16</v>
      </c>
      <c r="C25" s="12">
        <v>46</v>
      </c>
      <c r="D25" s="12">
        <v>23</v>
      </c>
      <c r="E25" s="12">
        <v>19</v>
      </c>
      <c r="F25" s="12">
        <v>2</v>
      </c>
      <c r="G25" s="12">
        <v>2</v>
      </c>
      <c r="H25" s="12">
        <v>55</v>
      </c>
      <c r="I25" s="12">
        <v>34</v>
      </c>
      <c r="J25" s="12">
        <v>20</v>
      </c>
      <c r="K25" s="12">
        <v>0</v>
      </c>
      <c r="L25" s="12">
        <v>1</v>
      </c>
      <c r="M25" s="15">
        <f t="shared" si="0"/>
        <v>0.19565217391304349</v>
      </c>
      <c r="N25" s="15">
        <f t="shared" si="0"/>
        <v>0.47826086956521741</v>
      </c>
      <c r="O25" s="15">
        <f t="shared" si="0"/>
        <v>5.2631578947368418E-2</v>
      </c>
      <c r="P25" s="15">
        <f t="shared" si="0"/>
        <v>-1</v>
      </c>
      <c r="Q25" s="15">
        <f t="shared" si="0"/>
        <v>-0.5</v>
      </c>
    </row>
    <row r="26" spans="2:17" ht="20.100000000000001" customHeight="1" thickBot="1" x14ac:dyDescent="0.25">
      <c r="B26" s="7" t="s">
        <v>17</v>
      </c>
      <c r="C26" s="12">
        <v>267</v>
      </c>
      <c r="D26" s="12">
        <v>174</v>
      </c>
      <c r="E26" s="12">
        <v>74</v>
      </c>
      <c r="F26" s="12">
        <v>13</v>
      </c>
      <c r="G26" s="12">
        <v>6</v>
      </c>
      <c r="H26" s="12">
        <v>257</v>
      </c>
      <c r="I26" s="12">
        <v>155</v>
      </c>
      <c r="J26" s="12">
        <v>81</v>
      </c>
      <c r="K26" s="12">
        <v>14</v>
      </c>
      <c r="L26" s="12">
        <v>7</v>
      </c>
      <c r="M26" s="15">
        <f t="shared" si="0"/>
        <v>-3.7453183520599252E-2</v>
      </c>
      <c r="N26" s="15">
        <f t="shared" si="0"/>
        <v>-0.10919540229885058</v>
      </c>
      <c r="O26" s="15">
        <f t="shared" si="0"/>
        <v>9.45945945945946E-2</v>
      </c>
      <c r="P26" s="15">
        <f t="shared" si="0"/>
        <v>7.6923076923076927E-2</v>
      </c>
      <c r="Q26" s="15">
        <f t="shared" si="0"/>
        <v>0.16666666666666666</v>
      </c>
    </row>
    <row r="27" spans="2:17" ht="20.100000000000001" customHeight="1" thickBot="1" x14ac:dyDescent="0.25">
      <c r="B27" s="8" t="s">
        <v>18</v>
      </c>
      <c r="C27" s="12">
        <v>41</v>
      </c>
      <c r="D27" s="12">
        <v>22</v>
      </c>
      <c r="E27" s="12">
        <v>14</v>
      </c>
      <c r="F27" s="12">
        <v>3</v>
      </c>
      <c r="G27" s="12">
        <v>2</v>
      </c>
      <c r="H27" s="12">
        <v>35</v>
      </c>
      <c r="I27" s="12">
        <v>21</v>
      </c>
      <c r="J27" s="12">
        <v>14</v>
      </c>
      <c r="K27" s="12">
        <v>0</v>
      </c>
      <c r="L27" s="12">
        <v>0</v>
      </c>
      <c r="M27" s="15">
        <f t="shared" si="0"/>
        <v>-0.14634146341463414</v>
      </c>
      <c r="N27" s="15">
        <f t="shared" si="0"/>
        <v>-4.5454545454545456E-2</v>
      </c>
      <c r="O27" s="15">
        <f t="shared" si="0"/>
        <v>0</v>
      </c>
      <c r="P27" s="15">
        <f t="shared" si="0"/>
        <v>-1</v>
      </c>
      <c r="Q27" s="15">
        <f t="shared" si="0"/>
        <v>-1</v>
      </c>
    </row>
    <row r="28" spans="2:17" ht="20.100000000000001" customHeight="1" thickBot="1" x14ac:dyDescent="0.25">
      <c r="B28" s="9" t="s">
        <v>19</v>
      </c>
      <c r="C28" s="13">
        <f>SUM(C11:C27)</f>
        <v>5362</v>
      </c>
      <c r="D28" s="13">
        <f t="shared" ref="D28:G28" si="1">SUM(D11:D27)</f>
        <v>3303</v>
      </c>
      <c r="E28" s="13">
        <f t="shared" si="1"/>
        <v>1256</v>
      </c>
      <c r="F28" s="13">
        <f t="shared" si="1"/>
        <v>658</v>
      </c>
      <c r="G28" s="13">
        <f t="shared" si="1"/>
        <v>145</v>
      </c>
      <c r="H28" s="13">
        <f>SUM(H11:H27)</f>
        <v>5399</v>
      </c>
      <c r="I28" s="13">
        <f t="shared" ref="I28:L28" si="2">SUM(I11:I27)</f>
        <v>3337</v>
      </c>
      <c r="J28" s="13">
        <f t="shared" si="2"/>
        <v>1346</v>
      </c>
      <c r="K28" s="13">
        <f t="shared" si="2"/>
        <v>574</v>
      </c>
      <c r="L28" s="13">
        <f t="shared" si="2"/>
        <v>142</v>
      </c>
      <c r="M28" s="16">
        <f t="shared" si="0"/>
        <v>6.9004102946661691E-3</v>
      </c>
      <c r="N28" s="16">
        <f t="shared" si="0"/>
        <v>1.0293672419013019E-2</v>
      </c>
      <c r="O28" s="16">
        <f t="shared" si="0"/>
        <v>7.1656050955414011E-2</v>
      </c>
      <c r="P28" s="16">
        <f t="shared" si="0"/>
        <v>-0.1276595744680851</v>
      </c>
      <c r="Q28" s="16">
        <f t="shared" si="0"/>
        <v>-2.0689655172413793E-2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25" bestFit="1" customWidth="1"/>
    <col min="4" max="5" width="12.5" bestFit="1" customWidth="1"/>
    <col min="6" max="6" width="10.125" bestFit="1" customWidth="1"/>
    <col min="7" max="7" width="12" bestFit="1" customWidth="1"/>
    <col min="8" max="8" width="7.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8" t="s">
        <v>109</v>
      </c>
      <c r="D9" s="29"/>
      <c r="E9" s="29"/>
      <c r="F9" s="29"/>
      <c r="G9" s="29"/>
      <c r="H9" s="28" t="s">
        <v>110</v>
      </c>
      <c r="I9" s="29"/>
      <c r="J9" s="29"/>
      <c r="K9" s="29"/>
      <c r="L9" s="29"/>
      <c r="M9" s="28" t="s">
        <v>112</v>
      </c>
      <c r="N9" s="29"/>
      <c r="O9" s="29"/>
      <c r="P9" s="29"/>
      <c r="Q9" s="29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1916</v>
      </c>
      <c r="D11" s="24">
        <v>768</v>
      </c>
      <c r="E11" s="24">
        <v>168</v>
      </c>
      <c r="F11" s="24">
        <v>795</v>
      </c>
      <c r="G11" s="24">
        <v>185</v>
      </c>
      <c r="H11" s="24">
        <v>1677</v>
      </c>
      <c r="I11" s="24">
        <v>672</v>
      </c>
      <c r="J11" s="24">
        <v>191</v>
      </c>
      <c r="K11" s="24">
        <v>644</v>
      </c>
      <c r="L11" s="24">
        <v>170</v>
      </c>
      <c r="M11" s="15">
        <f>IF(C11=0,"-",(H11-C11)/C11)</f>
        <v>-0.12473903966597077</v>
      </c>
      <c r="N11" s="15">
        <f>IF(D11=0,"-",(I11-D11)/D11)</f>
        <v>-0.125</v>
      </c>
      <c r="O11" s="15">
        <f>IF(E11=0,"-",(J11-E11)/E11)</f>
        <v>0.13690476190476192</v>
      </c>
      <c r="P11" s="15">
        <f>IF(F11=0,"-",(K11-F11)/F11)</f>
        <v>-0.18993710691823901</v>
      </c>
      <c r="Q11" s="15">
        <f>IF(G11=0,"-",(L11-G11)/G11)</f>
        <v>-8.1081081081081086E-2</v>
      </c>
    </row>
    <row r="12" spans="2:17" ht="20.100000000000001" customHeight="1" thickBot="1" x14ac:dyDescent="0.25">
      <c r="B12" s="6" t="s">
        <v>3</v>
      </c>
      <c r="C12" s="24">
        <v>242</v>
      </c>
      <c r="D12" s="24">
        <v>96</v>
      </c>
      <c r="E12" s="24">
        <v>35</v>
      </c>
      <c r="F12" s="24">
        <v>87</v>
      </c>
      <c r="G12" s="24">
        <v>24</v>
      </c>
      <c r="H12" s="24">
        <v>192</v>
      </c>
      <c r="I12" s="24">
        <v>62</v>
      </c>
      <c r="J12" s="24">
        <v>75</v>
      </c>
      <c r="K12" s="24">
        <v>29</v>
      </c>
      <c r="L12" s="24">
        <v>26</v>
      </c>
      <c r="M12" s="15">
        <f t="shared" ref="M12:Q28" si="0">IF(C12=0,"-",(H12-C12)/C12)</f>
        <v>-0.20661157024793389</v>
      </c>
      <c r="N12" s="15">
        <f t="shared" si="0"/>
        <v>-0.35416666666666669</v>
      </c>
      <c r="O12" s="15">
        <f t="shared" si="0"/>
        <v>1.1428571428571428</v>
      </c>
      <c r="P12" s="15">
        <f t="shared" si="0"/>
        <v>-0.66666666666666663</v>
      </c>
      <c r="Q12" s="15">
        <f t="shared" si="0"/>
        <v>8.3333333333333329E-2</v>
      </c>
    </row>
    <row r="13" spans="2:17" ht="20.100000000000001" customHeight="1" thickBot="1" x14ac:dyDescent="0.25">
      <c r="B13" s="6" t="s">
        <v>4</v>
      </c>
      <c r="C13" s="24">
        <v>167</v>
      </c>
      <c r="D13" s="24">
        <v>94</v>
      </c>
      <c r="E13" s="24">
        <v>11</v>
      </c>
      <c r="F13" s="24">
        <v>57</v>
      </c>
      <c r="G13" s="24">
        <v>5</v>
      </c>
      <c r="H13" s="24">
        <v>167</v>
      </c>
      <c r="I13" s="24">
        <v>101</v>
      </c>
      <c r="J13" s="24">
        <v>11</v>
      </c>
      <c r="K13" s="24">
        <v>52</v>
      </c>
      <c r="L13" s="24">
        <v>3</v>
      </c>
      <c r="M13" s="15">
        <f t="shared" si="0"/>
        <v>0</v>
      </c>
      <c r="N13" s="15">
        <f t="shared" si="0"/>
        <v>7.4468085106382975E-2</v>
      </c>
      <c r="O13" s="15">
        <f t="shared" si="0"/>
        <v>0</v>
      </c>
      <c r="P13" s="15">
        <f t="shared" si="0"/>
        <v>-8.771929824561403E-2</v>
      </c>
      <c r="Q13" s="15">
        <f t="shared" si="0"/>
        <v>-0.4</v>
      </c>
    </row>
    <row r="14" spans="2:17" ht="20.100000000000001" customHeight="1" thickBot="1" x14ac:dyDescent="0.25">
      <c r="B14" s="6" t="s">
        <v>5</v>
      </c>
      <c r="C14" s="24">
        <v>203</v>
      </c>
      <c r="D14" s="24">
        <v>92</v>
      </c>
      <c r="E14" s="24">
        <v>48</v>
      </c>
      <c r="F14" s="24">
        <v>41</v>
      </c>
      <c r="G14" s="24">
        <v>22</v>
      </c>
      <c r="H14" s="24">
        <v>298</v>
      </c>
      <c r="I14" s="24">
        <v>147</v>
      </c>
      <c r="J14" s="24">
        <v>78</v>
      </c>
      <c r="K14" s="24">
        <v>43</v>
      </c>
      <c r="L14" s="24">
        <v>30</v>
      </c>
      <c r="M14" s="15">
        <f t="shared" si="0"/>
        <v>0.46798029556650245</v>
      </c>
      <c r="N14" s="15">
        <f t="shared" si="0"/>
        <v>0.59782608695652173</v>
      </c>
      <c r="O14" s="15">
        <f t="shared" si="0"/>
        <v>0.625</v>
      </c>
      <c r="P14" s="15">
        <f t="shared" si="0"/>
        <v>4.878048780487805E-2</v>
      </c>
      <c r="Q14" s="15">
        <f t="shared" si="0"/>
        <v>0.36363636363636365</v>
      </c>
    </row>
    <row r="15" spans="2:17" ht="20.100000000000001" customHeight="1" thickBot="1" x14ac:dyDescent="0.25">
      <c r="B15" s="6" t="s">
        <v>6</v>
      </c>
      <c r="C15" s="24">
        <v>253</v>
      </c>
      <c r="D15" s="24">
        <v>120</v>
      </c>
      <c r="E15" s="24">
        <v>29</v>
      </c>
      <c r="F15" s="24">
        <v>85</v>
      </c>
      <c r="G15" s="24">
        <v>19</v>
      </c>
      <c r="H15" s="24">
        <v>217</v>
      </c>
      <c r="I15" s="24">
        <v>97</v>
      </c>
      <c r="J15" s="24">
        <v>22</v>
      </c>
      <c r="K15" s="24">
        <v>81</v>
      </c>
      <c r="L15" s="24">
        <v>17</v>
      </c>
      <c r="M15" s="15">
        <f t="shared" si="0"/>
        <v>-0.14229249011857709</v>
      </c>
      <c r="N15" s="15">
        <f t="shared" si="0"/>
        <v>-0.19166666666666668</v>
      </c>
      <c r="O15" s="15">
        <f t="shared" si="0"/>
        <v>-0.2413793103448276</v>
      </c>
      <c r="P15" s="15">
        <f t="shared" si="0"/>
        <v>-4.7058823529411764E-2</v>
      </c>
      <c r="Q15" s="15">
        <f t="shared" si="0"/>
        <v>-0.10526315789473684</v>
      </c>
    </row>
    <row r="16" spans="2:17" ht="20.100000000000001" customHeight="1" thickBot="1" x14ac:dyDescent="0.25">
      <c r="B16" s="6" t="s">
        <v>7</v>
      </c>
      <c r="C16" s="24">
        <v>96</v>
      </c>
      <c r="D16" s="24">
        <v>46</v>
      </c>
      <c r="E16" s="24">
        <v>18</v>
      </c>
      <c r="F16" s="24">
        <v>25</v>
      </c>
      <c r="G16" s="24">
        <v>7</v>
      </c>
      <c r="H16" s="24">
        <v>74</v>
      </c>
      <c r="I16" s="24">
        <v>39</v>
      </c>
      <c r="J16" s="24">
        <v>11</v>
      </c>
      <c r="K16" s="24">
        <v>15</v>
      </c>
      <c r="L16" s="24">
        <v>9</v>
      </c>
      <c r="M16" s="15">
        <f t="shared" si="0"/>
        <v>-0.22916666666666666</v>
      </c>
      <c r="N16" s="15">
        <f t="shared" si="0"/>
        <v>-0.15217391304347827</v>
      </c>
      <c r="O16" s="15">
        <f t="shared" si="0"/>
        <v>-0.3888888888888889</v>
      </c>
      <c r="P16" s="15">
        <f t="shared" si="0"/>
        <v>-0.4</v>
      </c>
      <c r="Q16" s="15">
        <f t="shared" si="0"/>
        <v>0.2857142857142857</v>
      </c>
    </row>
    <row r="17" spans="2:17" ht="20.100000000000001" customHeight="1" thickBot="1" x14ac:dyDescent="0.25">
      <c r="B17" s="6" t="s">
        <v>8</v>
      </c>
      <c r="C17" s="24">
        <v>320</v>
      </c>
      <c r="D17" s="24">
        <v>161</v>
      </c>
      <c r="E17" s="24">
        <v>38</v>
      </c>
      <c r="F17" s="24">
        <v>84</v>
      </c>
      <c r="G17" s="24">
        <v>37</v>
      </c>
      <c r="H17" s="24">
        <v>273</v>
      </c>
      <c r="I17" s="24">
        <v>121</v>
      </c>
      <c r="J17" s="24">
        <v>42</v>
      </c>
      <c r="K17" s="24">
        <v>83</v>
      </c>
      <c r="L17" s="24">
        <v>27</v>
      </c>
      <c r="M17" s="15">
        <f t="shared" si="0"/>
        <v>-0.14687500000000001</v>
      </c>
      <c r="N17" s="15">
        <f t="shared" si="0"/>
        <v>-0.2484472049689441</v>
      </c>
      <c r="O17" s="15">
        <f t="shared" si="0"/>
        <v>0.10526315789473684</v>
      </c>
      <c r="P17" s="15">
        <f t="shared" si="0"/>
        <v>-1.1904761904761904E-2</v>
      </c>
      <c r="Q17" s="15">
        <f t="shared" si="0"/>
        <v>-0.27027027027027029</v>
      </c>
    </row>
    <row r="18" spans="2:17" ht="20.100000000000001" customHeight="1" thickBot="1" x14ac:dyDescent="0.25">
      <c r="B18" s="6" t="s">
        <v>9</v>
      </c>
      <c r="C18" s="24">
        <v>341</v>
      </c>
      <c r="D18" s="24">
        <v>137</v>
      </c>
      <c r="E18" s="24">
        <v>62</v>
      </c>
      <c r="F18" s="24">
        <v>99</v>
      </c>
      <c r="G18" s="24">
        <v>43</v>
      </c>
      <c r="H18" s="24">
        <v>276</v>
      </c>
      <c r="I18" s="24">
        <v>109</v>
      </c>
      <c r="J18" s="24">
        <v>41</v>
      </c>
      <c r="K18" s="24">
        <v>88</v>
      </c>
      <c r="L18" s="24">
        <v>38</v>
      </c>
      <c r="M18" s="15">
        <f t="shared" si="0"/>
        <v>-0.1906158357771261</v>
      </c>
      <c r="N18" s="15">
        <f t="shared" si="0"/>
        <v>-0.20437956204379562</v>
      </c>
      <c r="O18" s="15">
        <f t="shared" si="0"/>
        <v>-0.33870967741935482</v>
      </c>
      <c r="P18" s="15">
        <f t="shared" si="0"/>
        <v>-0.1111111111111111</v>
      </c>
      <c r="Q18" s="15">
        <f t="shared" si="0"/>
        <v>-0.11627906976744186</v>
      </c>
    </row>
    <row r="19" spans="2:17" ht="20.100000000000001" customHeight="1" thickBot="1" x14ac:dyDescent="0.25">
      <c r="B19" s="6" t="s">
        <v>10</v>
      </c>
      <c r="C19" s="24">
        <v>1331</v>
      </c>
      <c r="D19" s="24">
        <v>382</v>
      </c>
      <c r="E19" s="24">
        <v>238</v>
      </c>
      <c r="F19" s="24">
        <v>455</v>
      </c>
      <c r="G19" s="24">
        <v>256</v>
      </c>
      <c r="H19" s="24">
        <v>1373</v>
      </c>
      <c r="I19" s="24">
        <v>417</v>
      </c>
      <c r="J19" s="24">
        <v>219</v>
      </c>
      <c r="K19" s="24">
        <v>445</v>
      </c>
      <c r="L19" s="24">
        <v>292</v>
      </c>
      <c r="M19" s="15">
        <f t="shared" si="0"/>
        <v>3.1555221637866268E-2</v>
      </c>
      <c r="N19" s="15">
        <f t="shared" si="0"/>
        <v>9.1623036649214659E-2</v>
      </c>
      <c r="O19" s="15">
        <f t="shared" si="0"/>
        <v>-7.9831932773109238E-2</v>
      </c>
      <c r="P19" s="15">
        <f t="shared" si="0"/>
        <v>-2.197802197802198E-2</v>
      </c>
      <c r="Q19" s="15">
        <f t="shared" si="0"/>
        <v>0.140625</v>
      </c>
    </row>
    <row r="20" spans="2:17" ht="20.100000000000001" customHeight="1" thickBot="1" x14ac:dyDescent="0.25">
      <c r="B20" s="6" t="s">
        <v>11</v>
      </c>
      <c r="C20" s="24">
        <v>880</v>
      </c>
      <c r="D20" s="24">
        <v>413</v>
      </c>
      <c r="E20" s="24">
        <v>173</v>
      </c>
      <c r="F20" s="24">
        <v>202</v>
      </c>
      <c r="G20" s="24">
        <v>92</v>
      </c>
      <c r="H20" s="24">
        <v>996</v>
      </c>
      <c r="I20" s="24">
        <v>385</v>
      </c>
      <c r="J20" s="24">
        <v>185</v>
      </c>
      <c r="K20" s="24">
        <v>297</v>
      </c>
      <c r="L20" s="24">
        <v>129</v>
      </c>
      <c r="M20" s="15">
        <f t="shared" si="0"/>
        <v>0.13181818181818181</v>
      </c>
      <c r="N20" s="15">
        <f t="shared" si="0"/>
        <v>-6.7796610169491525E-2</v>
      </c>
      <c r="O20" s="15">
        <f t="shared" si="0"/>
        <v>6.9364161849710976E-2</v>
      </c>
      <c r="P20" s="15">
        <f t="shared" si="0"/>
        <v>0.47029702970297027</v>
      </c>
      <c r="Q20" s="15">
        <f t="shared" si="0"/>
        <v>0.40217391304347827</v>
      </c>
    </row>
    <row r="21" spans="2:17" ht="20.100000000000001" customHeight="1" thickBot="1" x14ac:dyDescent="0.25">
      <c r="B21" s="6" t="s">
        <v>12</v>
      </c>
      <c r="C21" s="24">
        <v>118</v>
      </c>
      <c r="D21" s="24">
        <v>82</v>
      </c>
      <c r="E21" s="24">
        <v>7</v>
      </c>
      <c r="F21" s="24">
        <v>25</v>
      </c>
      <c r="G21" s="24">
        <v>4</v>
      </c>
      <c r="H21" s="24">
        <v>107</v>
      </c>
      <c r="I21" s="24">
        <v>83</v>
      </c>
      <c r="J21" s="24">
        <v>7</v>
      </c>
      <c r="K21" s="24">
        <v>17</v>
      </c>
      <c r="L21" s="24">
        <v>0</v>
      </c>
      <c r="M21" s="15">
        <f t="shared" si="0"/>
        <v>-9.3220338983050849E-2</v>
      </c>
      <c r="N21" s="15">
        <f t="shared" si="0"/>
        <v>1.2195121951219513E-2</v>
      </c>
      <c r="O21" s="15">
        <f t="shared" si="0"/>
        <v>0</v>
      </c>
      <c r="P21" s="15">
        <f t="shared" si="0"/>
        <v>-0.32</v>
      </c>
      <c r="Q21" s="15">
        <f t="shared" si="0"/>
        <v>-1</v>
      </c>
    </row>
    <row r="22" spans="2:17" ht="20.100000000000001" customHeight="1" thickBot="1" x14ac:dyDescent="0.25">
      <c r="B22" s="6" t="s">
        <v>13</v>
      </c>
      <c r="C22" s="24">
        <v>312</v>
      </c>
      <c r="D22" s="24">
        <v>186</v>
      </c>
      <c r="E22" s="24">
        <v>36</v>
      </c>
      <c r="F22" s="24">
        <v>73</v>
      </c>
      <c r="G22" s="24">
        <v>17</v>
      </c>
      <c r="H22" s="24">
        <v>334</v>
      </c>
      <c r="I22" s="24">
        <v>197</v>
      </c>
      <c r="J22" s="24">
        <v>44</v>
      </c>
      <c r="K22" s="24">
        <v>78</v>
      </c>
      <c r="L22" s="24">
        <v>15</v>
      </c>
      <c r="M22" s="15">
        <f t="shared" si="0"/>
        <v>7.0512820512820512E-2</v>
      </c>
      <c r="N22" s="15">
        <f t="shared" si="0"/>
        <v>5.9139784946236562E-2</v>
      </c>
      <c r="O22" s="15">
        <f t="shared" si="0"/>
        <v>0.22222222222222221</v>
      </c>
      <c r="P22" s="15">
        <f t="shared" si="0"/>
        <v>6.8493150684931503E-2</v>
      </c>
      <c r="Q22" s="15">
        <f t="shared" si="0"/>
        <v>-0.11764705882352941</v>
      </c>
    </row>
    <row r="23" spans="2:17" ht="20.100000000000001" customHeight="1" thickBot="1" x14ac:dyDescent="0.25">
      <c r="B23" s="6" t="s">
        <v>14</v>
      </c>
      <c r="C23" s="24">
        <v>1300</v>
      </c>
      <c r="D23" s="24">
        <v>433</v>
      </c>
      <c r="E23" s="24">
        <v>272</v>
      </c>
      <c r="F23" s="24">
        <v>378</v>
      </c>
      <c r="G23" s="24">
        <v>217</v>
      </c>
      <c r="H23" s="24">
        <v>1302</v>
      </c>
      <c r="I23" s="24">
        <v>451</v>
      </c>
      <c r="J23" s="24">
        <v>275</v>
      </c>
      <c r="K23" s="24">
        <v>357</v>
      </c>
      <c r="L23" s="24">
        <v>219</v>
      </c>
      <c r="M23" s="15">
        <f t="shared" si="0"/>
        <v>1.5384615384615385E-3</v>
      </c>
      <c r="N23" s="15">
        <f t="shared" si="0"/>
        <v>4.1570438799076209E-2</v>
      </c>
      <c r="O23" s="15">
        <f t="shared" si="0"/>
        <v>1.1029411764705883E-2</v>
      </c>
      <c r="P23" s="15">
        <f t="shared" si="0"/>
        <v>-5.5555555555555552E-2</v>
      </c>
      <c r="Q23" s="15">
        <f t="shared" si="0"/>
        <v>9.2165898617511521E-3</v>
      </c>
    </row>
    <row r="24" spans="2:17" ht="20.100000000000001" customHeight="1" thickBot="1" x14ac:dyDescent="0.25">
      <c r="B24" s="6" t="s">
        <v>15</v>
      </c>
      <c r="C24" s="24">
        <v>231</v>
      </c>
      <c r="D24" s="24">
        <v>78</v>
      </c>
      <c r="E24" s="24">
        <v>37</v>
      </c>
      <c r="F24" s="24">
        <v>62</v>
      </c>
      <c r="G24" s="24">
        <v>54</v>
      </c>
      <c r="H24" s="24">
        <v>183</v>
      </c>
      <c r="I24" s="24">
        <v>71</v>
      </c>
      <c r="J24" s="24">
        <v>37</v>
      </c>
      <c r="K24" s="24">
        <v>43</v>
      </c>
      <c r="L24" s="24">
        <v>32</v>
      </c>
      <c r="M24" s="15">
        <f t="shared" si="0"/>
        <v>-0.20779220779220781</v>
      </c>
      <c r="N24" s="15">
        <f t="shared" si="0"/>
        <v>-8.9743589743589744E-2</v>
      </c>
      <c r="O24" s="15">
        <f t="shared" si="0"/>
        <v>0</v>
      </c>
      <c r="P24" s="15">
        <f t="shared" si="0"/>
        <v>-0.30645161290322581</v>
      </c>
      <c r="Q24" s="15">
        <f t="shared" si="0"/>
        <v>-0.40740740740740738</v>
      </c>
    </row>
    <row r="25" spans="2:17" ht="20.100000000000001" customHeight="1" thickBot="1" x14ac:dyDescent="0.25">
      <c r="B25" s="6" t="s">
        <v>16</v>
      </c>
      <c r="C25" s="24">
        <v>112</v>
      </c>
      <c r="D25" s="24">
        <v>45</v>
      </c>
      <c r="E25" s="24">
        <v>44</v>
      </c>
      <c r="F25" s="24">
        <v>12</v>
      </c>
      <c r="G25" s="24">
        <v>11</v>
      </c>
      <c r="H25" s="24">
        <v>115</v>
      </c>
      <c r="I25" s="24">
        <v>54</v>
      </c>
      <c r="J25" s="24">
        <v>39</v>
      </c>
      <c r="K25" s="24">
        <v>15</v>
      </c>
      <c r="L25" s="24">
        <v>7</v>
      </c>
      <c r="M25" s="15">
        <f t="shared" si="0"/>
        <v>2.6785714285714284E-2</v>
      </c>
      <c r="N25" s="15">
        <f t="shared" si="0"/>
        <v>0.2</v>
      </c>
      <c r="O25" s="15">
        <f t="shared" si="0"/>
        <v>-0.11363636363636363</v>
      </c>
      <c r="P25" s="15">
        <f t="shared" si="0"/>
        <v>0.25</v>
      </c>
      <c r="Q25" s="15">
        <f t="shared" si="0"/>
        <v>-0.36363636363636365</v>
      </c>
    </row>
    <row r="26" spans="2:17" ht="20.100000000000001" customHeight="1" thickBot="1" x14ac:dyDescent="0.25">
      <c r="B26" s="7" t="s">
        <v>17</v>
      </c>
      <c r="C26" s="24">
        <v>316</v>
      </c>
      <c r="D26" s="24">
        <v>122</v>
      </c>
      <c r="E26" s="24">
        <v>84</v>
      </c>
      <c r="F26" s="24">
        <v>64</v>
      </c>
      <c r="G26" s="24">
        <v>46</v>
      </c>
      <c r="H26" s="24">
        <v>319</v>
      </c>
      <c r="I26" s="24">
        <v>135</v>
      </c>
      <c r="J26" s="24">
        <v>89</v>
      </c>
      <c r="K26" s="24">
        <v>59</v>
      </c>
      <c r="L26" s="24">
        <v>36</v>
      </c>
      <c r="M26" s="15">
        <f t="shared" si="0"/>
        <v>9.4936708860759497E-3</v>
      </c>
      <c r="N26" s="15">
        <f t="shared" si="0"/>
        <v>0.10655737704918032</v>
      </c>
      <c r="O26" s="15">
        <f t="shared" si="0"/>
        <v>5.9523809523809521E-2</v>
      </c>
      <c r="P26" s="15">
        <f t="shared" si="0"/>
        <v>-7.8125E-2</v>
      </c>
      <c r="Q26" s="15">
        <f t="shared" si="0"/>
        <v>-0.21739130434782608</v>
      </c>
    </row>
    <row r="27" spans="2:17" ht="20.100000000000001" customHeight="1" thickBot="1" x14ac:dyDescent="0.25">
      <c r="B27" s="8" t="s">
        <v>18</v>
      </c>
      <c r="C27" s="24">
        <v>49</v>
      </c>
      <c r="D27" s="24">
        <v>21</v>
      </c>
      <c r="E27" s="24">
        <v>12</v>
      </c>
      <c r="F27" s="24">
        <v>12</v>
      </c>
      <c r="G27" s="24">
        <v>4</v>
      </c>
      <c r="H27" s="24">
        <v>40</v>
      </c>
      <c r="I27" s="24">
        <v>12</v>
      </c>
      <c r="J27" s="24">
        <v>11</v>
      </c>
      <c r="K27" s="24">
        <v>11</v>
      </c>
      <c r="L27" s="24">
        <v>6</v>
      </c>
      <c r="M27" s="15">
        <f t="shared" si="0"/>
        <v>-0.18367346938775511</v>
      </c>
      <c r="N27" s="15">
        <f t="shared" si="0"/>
        <v>-0.42857142857142855</v>
      </c>
      <c r="O27" s="15">
        <f t="shared" si="0"/>
        <v>-8.3333333333333329E-2</v>
      </c>
      <c r="P27" s="15">
        <f t="shared" si="0"/>
        <v>-8.3333333333333329E-2</v>
      </c>
      <c r="Q27" s="15">
        <f t="shared" si="0"/>
        <v>0.5</v>
      </c>
    </row>
    <row r="28" spans="2:17" ht="20.100000000000001" customHeight="1" thickBot="1" x14ac:dyDescent="0.25">
      <c r="B28" s="9" t="s">
        <v>19</v>
      </c>
      <c r="C28" s="13">
        <f>SUM(C11:C27)</f>
        <v>8187</v>
      </c>
      <c r="D28" s="13">
        <f t="shared" ref="D28:G28" si="1">SUM(D11:D27)</f>
        <v>3276</v>
      </c>
      <c r="E28" s="13">
        <f t="shared" si="1"/>
        <v>1312</v>
      </c>
      <c r="F28" s="13">
        <f t="shared" si="1"/>
        <v>2556</v>
      </c>
      <c r="G28" s="13">
        <f t="shared" si="1"/>
        <v>1043</v>
      </c>
      <c r="H28" s="13">
        <f>SUM(H11:H27)</f>
        <v>7943</v>
      </c>
      <c r="I28" s="13">
        <f t="shared" ref="I28:L28" si="2">SUM(I11:I27)</f>
        <v>3153</v>
      </c>
      <c r="J28" s="13">
        <f t="shared" si="2"/>
        <v>1377</v>
      </c>
      <c r="K28" s="13">
        <f t="shared" si="2"/>
        <v>2357</v>
      </c>
      <c r="L28" s="13">
        <f t="shared" si="2"/>
        <v>1056</v>
      </c>
      <c r="M28" s="16">
        <f t="shared" si="0"/>
        <v>-2.9803346769268352E-2</v>
      </c>
      <c r="N28" s="16">
        <f t="shared" si="0"/>
        <v>-3.7545787545787544E-2</v>
      </c>
      <c r="O28" s="16">
        <f t="shared" si="0"/>
        <v>4.9542682926829271E-2</v>
      </c>
      <c r="P28" s="16">
        <f t="shared" si="0"/>
        <v>-7.785602503912363E-2</v>
      </c>
      <c r="Q28" s="16">
        <f t="shared" si="0"/>
        <v>1.2464046021093002E-2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8" t="s">
        <v>109</v>
      </c>
      <c r="D9" s="29"/>
      <c r="E9" s="29"/>
      <c r="F9" s="29"/>
      <c r="G9" s="28" t="s">
        <v>110</v>
      </c>
      <c r="H9" s="29"/>
      <c r="I9" s="29"/>
      <c r="J9" s="29"/>
      <c r="K9" s="28" t="s">
        <v>112</v>
      </c>
      <c r="L9" s="29"/>
      <c r="M9" s="29"/>
      <c r="N9" s="29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927</v>
      </c>
      <c r="D11" s="24">
        <v>499</v>
      </c>
      <c r="E11" s="24">
        <v>428</v>
      </c>
      <c r="F11" s="24">
        <v>950</v>
      </c>
      <c r="G11" s="12">
        <f>SUM(H11:I11)</f>
        <v>851</v>
      </c>
      <c r="H11" s="24">
        <v>475</v>
      </c>
      <c r="I11" s="24">
        <v>376</v>
      </c>
      <c r="J11" s="24">
        <v>795</v>
      </c>
      <c r="K11" s="15">
        <f>IF(C11=0,"-",(G11-C11)/C11)</f>
        <v>-8.1984897518878108E-2</v>
      </c>
      <c r="L11" s="15">
        <f>IF(D11=0,"-",(H11-D11)/D11)</f>
        <v>-4.8096192384769539E-2</v>
      </c>
      <c r="M11" s="15">
        <f>IF(E11=0,"-",(I11-E11)/E11)</f>
        <v>-0.12149532710280374</v>
      </c>
      <c r="N11" s="15">
        <f>IF(F11=0,"-",(J11-F11)/F11)</f>
        <v>-0.16315789473684211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131</v>
      </c>
      <c r="D12" s="24">
        <v>79</v>
      </c>
      <c r="E12" s="24">
        <v>52</v>
      </c>
      <c r="F12" s="24">
        <v>111</v>
      </c>
      <c r="G12" s="12">
        <f t="shared" ref="G12:G27" si="1">SUM(H12:I12)</f>
        <v>137</v>
      </c>
      <c r="H12" s="24">
        <v>68</v>
      </c>
      <c r="I12" s="24">
        <v>69</v>
      </c>
      <c r="J12" s="24">
        <v>55</v>
      </c>
      <c r="K12" s="15">
        <f t="shared" ref="K12:N28" si="2">IF(C12=0,"-",(G12-C12)/C12)</f>
        <v>4.5801526717557252E-2</v>
      </c>
      <c r="L12" s="15">
        <f t="shared" si="2"/>
        <v>-0.13924050632911392</v>
      </c>
      <c r="M12" s="15">
        <f t="shared" si="2"/>
        <v>0.32692307692307693</v>
      </c>
      <c r="N12" s="15">
        <f t="shared" si="2"/>
        <v>-0.50450450450450446</v>
      </c>
    </row>
    <row r="13" spans="2:14" ht="20.100000000000001" customHeight="1" thickBot="1" x14ac:dyDescent="0.25">
      <c r="B13" s="6" t="s">
        <v>4</v>
      </c>
      <c r="C13" s="12">
        <f t="shared" si="0"/>
        <v>105</v>
      </c>
      <c r="D13" s="24">
        <v>68</v>
      </c>
      <c r="E13" s="24">
        <v>37</v>
      </c>
      <c r="F13" s="24">
        <v>60</v>
      </c>
      <c r="G13" s="12">
        <f t="shared" si="1"/>
        <v>112</v>
      </c>
      <c r="H13" s="24">
        <v>69</v>
      </c>
      <c r="I13" s="24">
        <v>43</v>
      </c>
      <c r="J13" s="24">
        <v>55</v>
      </c>
      <c r="K13" s="15">
        <f t="shared" si="2"/>
        <v>6.6666666666666666E-2</v>
      </c>
      <c r="L13" s="15">
        <f t="shared" si="2"/>
        <v>1.4705882352941176E-2</v>
      </c>
      <c r="M13" s="15">
        <f t="shared" si="2"/>
        <v>0.16216216216216217</v>
      </c>
      <c r="N13" s="15">
        <f t="shared" si="2"/>
        <v>-8.3333333333333329E-2</v>
      </c>
    </row>
    <row r="14" spans="2:14" ht="20.100000000000001" customHeight="1" thickBot="1" x14ac:dyDescent="0.25">
      <c r="B14" s="6" t="s">
        <v>5</v>
      </c>
      <c r="C14" s="12">
        <f t="shared" si="0"/>
        <v>139</v>
      </c>
      <c r="D14" s="24">
        <v>97</v>
      </c>
      <c r="E14" s="24">
        <v>42</v>
      </c>
      <c r="F14" s="24">
        <v>63</v>
      </c>
      <c r="G14" s="12">
        <f t="shared" si="1"/>
        <v>225</v>
      </c>
      <c r="H14" s="24">
        <v>170</v>
      </c>
      <c r="I14" s="24">
        <v>55</v>
      </c>
      <c r="J14" s="24">
        <v>73</v>
      </c>
      <c r="K14" s="15">
        <f t="shared" si="2"/>
        <v>0.61870503597122306</v>
      </c>
      <c r="L14" s="15">
        <f t="shared" si="2"/>
        <v>0.75257731958762886</v>
      </c>
      <c r="M14" s="15">
        <f t="shared" si="2"/>
        <v>0.30952380952380953</v>
      </c>
      <c r="N14" s="15">
        <f t="shared" si="2"/>
        <v>0.15873015873015872</v>
      </c>
    </row>
    <row r="15" spans="2:14" ht="20.100000000000001" customHeight="1" thickBot="1" x14ac:dyDescent="0.25">
      <c r="B15" s="6" t="s">
        <v>6</v>
      </c>
      <c r="C15" s="12">
        <f t="shared" si="0"/>
        <v>147</v>
      </c>
      <c r="D15" s="24">
        <v>100</v>
      </c>
      <c r="E15" s="24">
        <v>47</v>
      </c>
      <c r="F15" s="24">
        <v>103</v>
      </c>
      <c r="G15" s="12">
        <f t="shared" si="1"/>
        <v>119</v>
      </c>
      <c r="H15" s="24">
        <v>70</v>
      </c>
      <c r="I15" s="24">
        <v>49</v>
      </c>
      <c r="J15" s="24">
        <v>98</v>
      </c>
      <c r="K15" s="15">
        <f t="shared" si="2"/>
        <v>-0.19047619047619047</v>
      </c>
      <c r="L15" s="15">
        <f t="shared" si="2"/>
        <v>-0.3</v>
      </c>
      <c r="M15" s="15">
        <f t="shared" si="2"/>
        <v>4.2553191489361701E-2</v>
      </c>
      <c r="N15" s="15">
        <f t="shared" si="2"/>
        <v>-4.8543689320388349E-2</v>
      </c>
    </row>
    <row r="16" spans="2:14" ht="20.100000000000001" customHeight="1" thickBot="1" x14ac:dyDescent="0.25">
      <c r="B16" s="6" t="s">
        <v>7</v>
      </c>
      <c r="C16" s="12">
        <f t="shared" si="0"/>
        <v>64</v>
      </c>
      <c r="D16" s="24">
        <v>38</v>
      </c>
      <c r="E16" s="24">
        <v>26</v>
      </c>
      <c r="F16" s="24">
        <v>32</v>
      </c>
      <c r="G16" s="12">
        <f t="shared" si="1"/>
        <v>50</v>
      </c>
      <c r="H16" s="24">
        <v>34</v>
      </c>
      <c r="I16" s="24">
        <v>16</v>
      </c>
      <c r="J16" s="24">
        <v>24</v>
      </c>
      <c r="K16" s="15">
        <f t="shared" si="2"/>
        <v>-0.21875</v>
      </c>
      <c r="L16" s="15">
        <f t="shared" si="2"/>
        <v>-0.10526315789473684</v>
      </c>
      <c r="M16" s="15">
        <f t="shared" si="2"/>
        <v>-0.38461538461538464</v>
      </c>
      <c r="N16" s="15">
        <f t="shared" si="2"/>
        <v>-0.25</v>
      </c>
    </row>
    <row r="17" spans="2:14" ht="20.100000000000001" customHeight="1" thickBot="1" x14ac:dyDescent="0.25">
      <c r="B17" s="6" t="s">
        <v>8</v>
      </c>
      <c r="C17" s="12">
        <f t="shared" si="0"/>
        <v>199</v>
      </c>
      <c r="D17" s="24">
        <v>111</v>
      </c>
      <c r="E17" s="24">
        <v>88</v>
      </c>
      <c r="F17" s="24">
        <v>119</v>
      </c>
      <c r="G17" s="12">
        <f t="shared" si="1"/>
        <v>162</v>
      </c>
      <c r="H17" s="24">
        <v>85</v>
      </c>
      <c r="I17" s="24">
        <v>77</v>
      </c>
      <c r="J17" s="24">
        <v>105</v>
      </c>
      <c r="K17" s="15">
        <f t="shared" si="2"/>
        <v>-0.18592964824120603</v>
      </c>
      <c r="L17" s="15">
        <f t="shared" si="2"/>
        <v>-0.23423423423423423</v>
      </c>
      <c r="M17" s="15">
        <f t="shared" si="2"/>
        <v>-0.125</v>
      </c>
      <c r="N17" s="15">
        <f t="shared" si="2"/>
        <v>-0.11764705882352941</v>
      </c>
    </row>
    <row r="18" spans="2:14" ht="20.100000000000001" customHeight="1" thickBot="1" x14ac:dyDescent="0.25">
      <c r="B18" s="6" t="s">
        <v>9</v>
      </c>
      <c r="C18" s="12">
        <f t="shared" si="0"/>
        <v>197</v>
      </c>
      <c r="D18" s="24">
        <v>80</v>
      </c>
      <c r="E18" s="24">
        <v>117</v>
      </c>
      <c r="F18" s="24">
        <v>133</v>
      </c>
      <c r="G18" s="12">
        <f t="shared" si="1"/>
        <v>149</v>
      </c>
      <c r="H18" s="24">
        <v>66</v>
      </c>
      <c r="I18" s="24">
        <v>83</v>
      </c>
      <c r="J18" s="24">
        <v>116</v>
      </c>
      <c r="K18" s="15">
        <f t="shared" si="2"/>
        <v>-0.24365482233502539</v>
      </c>
      <c r="L18" s="15">
        <f t="shared" si="2"/>
        <v>-0.17499999999999999</v>
      </c>
      <c r="M18" s="15">
        <f t="shared" si="2"/>
        <v>-0.29059829059829062</v>
      </c>
      <c r="N18" s="15">
        <f t="shared" si="2"/>
        <v>-0.12781954887218044</v>
      </c>
    </row>
    <row r="19" spans="2:14" ht="20.100000000000001" customHeight="1" thickBot="1" x14ac:dyDescent="0.25">
      <c r="B19" s="6" t="s">
        <v>10</v>
      </c>
      <c r="C19" s="12">
        <f t="shared" si="0"/>
        <v>615</v>
      </c>
      <c r="D19" s="24">
        <v>340</v>
      </c>
      <c r="E19" s="24">
        <v>275</v>
      </c>
      <c r="F19" s="24">
        <v>694</v>
      </c>
      <c r="G19" s="12">
        <f t="shared" si="1"/>
        <v>631</v>
      </c>
      <c r="H19" s="24">
        <v>300</v>
      </c>
      <c r="I19" s="24">
        <v>331</v>
      </c>
      <c r="J19" s="24">
        <v>728</v>
      </c>
      <c r="K19" s="15">
        <f t="shared" si="2"/>
        <v>2.6016260162601626E-2</v>
      </c>
      <c r="L19" s="15">
        <f t="shared" si="2"/>
        <v>-0.11764705882352941</v>
      </c>
      <c r="M19" s="15">
        <f t="shared" si="2"/>
        <v>0.20363636363636364</v>
      </c>
      <c r="N19" s="15">
        <f t="shared" si="2"/>
        <v>4.8991354466858789E-2</v>
      </c>
    </row>
    <row r="20" spans="2:14" ht="20.100000000000001" customHeight="1" thickBot="1" x14ac:dyDescent="0.25">
      <c r="B20" s="6" t="s">
        <v>11</v>
      </c>
      <c r="C20" s="12">
        <f t="shared" si="0"/>
        <v>584</v>
      </c>
      <c r="D20" s="24">
        <v>354</v>
      </c>
      <c r="E20" s="24">
        <v>230</v>
      </c>
      <c r="F20" s="24">
        <v>289</v>
      </c>
      <c r="G20" s="12">
        <f t="shared" si="1"/>
        <v>568</v>
      </c>
      <c r="H20" s="24">
        <v>349</v>
      </c>
      <c r="I20" s="24">
        <v>219</v>
      </c>
      <c r="J20" s="24">
        <v>420</v>
      </c>
      <c r="K20" s="15">
        <f t="shared" si="2"/>
        <v>-2.7397260273972601E-2</v>
      </c>
      <c r="L20" s="15">
        <f t="shared" si="2"/>
        <v>-1.4124293785310734E-2</v>
      </c>
      <c r="M20" s="15">
        <f t="shared" si="2"/>
        <v>-4.7826086956521741E-2</v>
      </c>
      <c r="N20" s="15">
        <f t="shared" si="2"/>
        <v>0.45328719723183392</v>
      </c>
    </row>
    <row r="21" spans="2:14" ht="20.100000000000001" customHeight="1" thickBot="1" x14ac:dyDescent="0.25">
      <c r="B21" s="6" t="s">
        <v>12</v>
      </c>
      <c r="C21" s="12">
        <f t="shared" si="0"/>
        <v>87</v>
      </c>
      <c r="D21" s="24">
        <v>65</v>
      </c>
      <c r="E21" s="24">
        <v>22</v>
      </c>
      <c r="F21" s="24">
        <v>28</v>
      </c>
      <c r="G21" s="12">
        <f t="shared" si="1"/>
        <v>90</v>
      </c>
      <c r="H21" s="24">
        <v>70</v>
      </c>
      <c r="I21" s="24">
        <v>20</v>
      </c>
      <c r="J21" s="24">
        <v>16</v>
      </c>
      <c r="K21" s="15">
        <f t="shared" si="2"/>
        <v>3.4482758620689655E-2</v>
      </c>
      <c r="L21" s="15">
        <f t="shared" si="2"/>
        <v>7.6923076923076927E-2</v>
      </c>
      <c r="M21" s="15">
        <f t="shared" si="2"/>
        <v>-9.0909090909090912E-2</v>
      </c>
      <c r="N21" s="15">
        <f t="shared" si="2"/>
        <v>-0.42857142857142855</v>
      </c>
    </row>
    <row r="22" spans="2:14" ht="20.100000000000001" customHeight="1" thickBot="1" x14ac:dyDescent="0.25">
      <c r="B22" s="6" t="s">
        <v>13</v>
      </c>
      <c r="C22" s="12">
        <f t="shared" si="0"/>
        <v>220</v>
      </c>
      <c r="D22" s="24">
        <v>117</v>
      </c>
      <c r="E22" s="24">
        <v>103</v>
      </c>
      <c r="F22" s="24">
        <v>88</v>
      </c>
      <c r="G22" s="12">
        <f t="shared" si="1"/>
        <v>235</v>
      </c>
      <c r="H22" s="24">
        <v>124</v>
      </c>
      <c r="I22" s="24">
        <v>111</v>
      </c>
      <c r="J22" s="24">
        <v>89</v>
      </c>
      <c r="K22" s="15">
        <f t="shared" si="2"/>
        <v>6.8181818181818177E-2</v>
      </c>
      <c r="L22" s="15">
        <f t="shared" si="2"/>
        <v>5.9829059829059832E-2</v>
      </c>
      <c r="M22" s="15">
        <f t="shared" si="2"/>
        <v>7.7669902912621352E-2</v>
      </c>
      <c r="N22" s="15">
        <f t="shared" si="2"/>
        <v>1.1363636363636364E-2</v>
      </c>
    </row>
    <row r="23" spans="2:14" ht="20.100000000000001" customHeight="1" thickBot="1" x14ac:dyDescent="0.25">
      <c r="B23" s="6" t="s">
        <v>14</v>
      </c>
      <c r="C23" s="12">
        <f t="shared" si="0"/>
        <v>685</v>
      </c>
      <c r="D23" s="24">
        <v>346</v>
      </c>
      <c r="E23" s="24">
        <v>339</v>
      </c>
      <c r="F23" s="24">
        <v>546</v>
      </c>
      <c r="G23" s="12">
        <f t="shared" si="1"/>
        <v>704</v>
      </c>
      <c r="H23" s="24">
        <v>402</v>
      </c>
      <c r="I23" s="24">
        <v>302</v>
      </c>
      <c r="J23" s="24">
        <v>518</v>
      </c>
      <c r="K23" s="15">
        <f t="shared" si="2"/>
        <v>2.7737226277372264E-2</v>
      </c>
      <c r="L23" s="15">
        <f t="shared" si="2"/>
        <v>0.16184971098265896</v>
      </c>
      <c r="M23" s="15">
        <f t="shared" si="2"/>
        <v>-0.10914454277286136</v>
      </c>
      <c r="N23" s="15">
        <f t="shared" si="2"/>
        <v>-5.128205128205128E-2</v>
      </c>
    </row>
    <row r="24" spans="2:14" ht="20.100000000000001" customHeight="1" thickBot="1" x14ac:dyDescent="0.25">
      <c r="B24" s="6" t="s">
        <v>15</v>
      </c>
      <c r="C24" s="12">
        <f t="shared" si="0"/>
        <v>114</v>
      </c>
      <c r="D24" s="24">
        <v>88</v>
      </c>
      <c r="E24" s="24">
        <v>26</v>
      </c>
      <c r="F24" s="24">
        <v>115</v>
      </c>
      <c r="G24" s="12">
        <f t="shared" si="1"/>
        <v>108</v>
      </c>
      <c r="H24" s="24">
        <v>74</v>
      </c>
      <c r="I24" s="24">
        <v>34</v>
      </c>
      <c r="J24" s="24">
        <v>75</v>
      </c>
      <c r="K24" s="15">
        <f t="shared" si="2"/>
        <v>-5.2631578947368418E-2</v>
      </c>
      <c r="L24" s="15">
        <f t="shared" si="2"/>
        <v>-0.15909090909090909</v>
      </c>
      <c r="M24" s="15">
        <f t="shared" si="2"/>
        <v>0.30769230769230771</v>
      </c>
      <c r="N24" s="15">
        <f t="shared" si="2"/>
        <v>-0.34782608695652173</v>
      </c>
    </row>
    <row r="25" spans="2:14" ht="20.100000000000001" customHeight="1" thickBot="1" x14ac:dyDescent="0.25">
      <c r="B25" s="6" t="s">
        <v>16</v>
      </c>
      <c r="C25" s="12">
        <f t="shared" si="0"/>
        <v>89</v>
      </c>
      <c r="D25" s="24">
        <v>55</v>
      </c>
      <c r="E25" s="24">
        <v>34</v>
      </c>
      <c r="F25" s="24">
        <v>23</v>
      </c>
      <c r="G25" s="12">
        <f t="shared" si="1"/>
        <v>93</v>
      </c>
      <c r="H25" s="24">
        <v>61</v>
      </c>
      <c r="I25" s="24">
        <v>32</v>
      </c>
      <c r="J25" s="24">
        <v>22</v>
      </c>
      <c r="K25" s="15">
        <f t="shared" si="2"/>
        <v>4.49438202247191E-2</v>
      </c>
      <c r="L25" s="15">
        <f t="shared" si="2"/>
        <v>0.10909090909090909</v>
      </c>
      <c r="M25" s="15">
        <f t="shared" si="2"/>
        <v>-5.8823529411764705E-2</v>
      </c>
      <c r="N25" s="15">
        <f t="shared" si="2"/>
        <v>-4.3478260869565216E-2</v>
      </c>
    </row>
    <row r="26" spans="2:14" ht="20.100000000000001" customHeight="1" thickBot="1" x14ac:dyDescent="0.25">
      <c r="B26" s="7" t="s">
        <v>17</v>
      </c>
      <c r="C26" s="12">
        <f t="shared" si="0"/>
        <v>200</v>
      </c>
      <c r="D26" s="24">
        <v>113</v>
      </c>
      <c r="E26" s="24">
        <v>87</v>
      </c>
      <c r="F26" s="24">
        <v>103</v>
      </c>
      <c r="G26" s="12">
        <f t="shared" si="1"/>
        <v>222</v>
      </c>
      <c r="H26" s="24">
        <v>145</v>
      </c>
      <c r="I26" s="24">
        <v>77</v>
      </c>
      <c r="J26" s="24">
        <v>92</v>
      </c>
      <c r="K26" s="15">
        <f t="shared" si="2"/>
        <v>0.11</v>
      </c>
      <c r="L26" s="15">
        <f t="shared" si="2"/>
        <v>0.2831858407079646</v>
      </c>
      <c r="M26" s="15">
        <f t="shared" si="2"/>
        <v>-0.11494252873563218</v>
      </c>
      <c r="N26" s="15">
        <f t="shared" si="2"/>
        <v>-0.10679611650485436</v>
      </c>
    </row>
    <row r="27" spans="2:14" ht="20.100000000000001" customHeight="1" thickBot="1" x14ac:dyDescent="0.25">
      <c r="B27" s="8" t="s">
        <v>18</v>
      </c>
      <c r="C27" s="12">
        <f t="shared" si="0"/>
        <v>33</v>
      </c>
      <c r="D27" s="24">
        <v>15</v>
      </c>
      <c r="E27" s="24">
        <v>18</v>
      </c>
      <c r="F27" s="24">
        <v>16</v>
      </c>
      <c r="G27" s="12">
        <f t="shared" si="1"/>
        <v>23</v>
      </c>
      <c r="H27" s="24">
        <v>19</v>
      </c>
      <c r="I27" s="24">
        <v>4</v>
      </c>
      <c r="J27" s="24">
        <v>17</v>
      </c>
      <c r="K27" s="15">
        <f t="shared" si="2"/>
        <v>-0.30303030303030304</v>
      </c>
      <c r="L27" s="15">
        <f t="shared" si="2"/>
        <v>0.26666666666666666</v>
      </c>
      <c r="M27" s="15">
        <f t="shared" si="2"/>
        <v>-0.77777777777777779</v>
      </c>
      <c r="N27" s="15">
        <f t="shared" si="2"/>
        <v>6.25E-2</v>
      </c>
    </row>
    <row r="28" spans="2:14" ht="20.100000000000001" customHeight="1" thickBot="1" x14ac:dyDescent="0.25">
      <c r="B28" s="9" t="s">
        <v>19</v>
      </c>
      <c r="C28" s="13">
        <f>SUM(C11:C27)</f>
        <v>4536</v>
      </c>
      <c r="D28" s="13">
        <f t="shared" ref="D28:F28" si="3">SUM(D11:D27)</f>
        <v>2565</v>
      </c>
      <c r="E28" s="13">
        <f t="shared" si="3"/>
        <v>1971</v>
      </c>
      <c r="F28" s="13">
        <f t="shared" si="3"/>
        <v>3473</v>
      </c>
      <c r="G28" s="13">
        <f>SUM(G11:G27)</f>
        <v>4479</v>
      </c>
      <c r="H28" s="13">
        <f>SUM(H11:H27)</f>
        <v>2581</v>
      </c>
      <c r="I28" s="13">
        <f t="shared" ref="I28:J28" si="4">SUM(I11:I27)</f>
        <v>1898</v>
      </c>
      <c r="J28" s="13">
        <f t="shared" si="4"/>
        <v>3298</v>
      </c>
      <c r="K28" s="16">
        <f t="shared" si="2"/>
        <v>-1.2566137566137565E-2</v>
      </c>
      <c r="L28" s="16">
        <f t="shared" si="2"/>
        <v>6.2378167641325534E-3</v>
      </c>
      <c r="M28" s="16">
        <f t="shared" si="2"/>
        <v>-3.7037037037037035E-2</v>
      </c>
      <c r="N28" s="16">
        <f t="shared" si="2"/>
        <v>-5.0388712928304061E-2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8" t="s">
        <v>113</v>
      </c>
      <c r="D9" s="29"/>
      <c r="E9" s="29"/>
      <c r="F9" s="28" t="s">
        <v>114</v>
      </c>
      <c r="G9" s="29"/>
      <c r="H9" s="29"/>
      <c r="I9" s="28" t="s">
        <v>115</v>
      </c>
      <c r="J9" s="29"/>
      <c r="K9" s="29"/>
      <c r="L9" s="28" t="s">
        <v>116</v>
      </c>
      <c r="M9" s="29"/>
      <c r="N9" s="29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11</v>
      </c>
      <c r="D11" s="25">
        <v>11</v>
      </c>
      <c r="E11" s="25">
        <v>0</v>
      </c>
      <c r="F11" s="25">
        <v>3</v>
      </c>
      <c r="G11" s="25">
        <v>3</v>
      </c>
      <c r="H11" s="25">
        <v>0</v>
      </c>
      <c r="I11" s="25">
        <v>12</v>
      </c>
      <c r="J11" s="25">
        <v>11</v>
      </c>
      <c r="K11" s="25">
        <v>1</v>
      </c>
      <c r="L11" s="25">
        <v>1</v>
      </c>
      <c r="M11" s="25">
        <v>0</v>
      </c>
      <c r="N11" s="25">
        <v>1</v>
      </c>
    </row>
    <row r="12" spans="2:14" ht="20.100000000000001" customHeight="1" thickBot="1" x14ac:dyDescent="0.25">
      <c r="B12" s="6" t="s">
        <v>3</v>
      </c>
      <c r="C12" s="25">
        <v>2</v>
      </c>
      <c r="D12" s="25">
        <v>2</v>
      </c>
      <c r="E12" s="25">
        <v>0</v>
      </c>
      <c r="F12" s="25">
        <v>0</v>
      </c>
      <c r="G12" s="25">
        <v>0</v>
      </c>
      <c r="H12" s="25">
        <v>0</v>
      </c>
      <c r="I12" s="25">
        <v>2</v>
      </c>
      <c r="J12" s="25">
        <v>0</v>
      </c>
      <c r="K12" s="25">
        <v>2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5</v>
      </c>
      <c r="D13" s="25">
        <v>5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5</v>
      </c>
      <c r="D14" s="25">
        <v>5</v>
      </c>
      <c r="E14" s="25">
        <v>0</v>
      </c>
      <c r="F14" s="25">
        <v>0</v>
      </c>
      <c r="G14" s="25">
        <v>0</v>
      </c>
      <c r="H14" s="25">
        <v>0</v>
      </c>
      <c r="I14" s="25">
        <v>4</v>
      </c>
      <c r="J14" s="25">
        <v>3</v>
      </c>
      <c r="K14" s="25">
        <v>1</v>
      </c>
      <c r="L14" s="25">
        <v>0</v>
      </c>
      <c r="M14" s="25">
        <v>0</v>
      </c>
      <c r="N14" s="25">
        <v>0</v>
      </c>
    </row>
    <row r="15" spans="2:14" ht="20.100000000000001" customHeight="1" thickBot="1" x14ac:dyDescent="0.25">
      <c r="B15" s="6" t="s">
        <v>6</v>
      </c>
      <c r="C15" s="25">
        <v>11</v>
      </c>
      <c r="D15" s="25">
        <v>8</v>
      </c>
      <c r="E15" s="25">
        <v>3</v>
      </c>
      <c r="F15" s="25">
        <v>0</v>
      </c>
      <c r="G15" s="25">
        <v>0</v>
      </c>
      <c r="H15" s="25">
        <v>0</v>
      </c>
      <c r="I15" s="25">
        <v>16</v>
      </c>
      <c r="J15" s="25">
        <v>16</v>
      </c>
      <c r="K15" s="25">
        <v>0</v>
      </c>
      <c r="L15" s="25">
        <v>0</v>
      </c>
      <c r="M15" s="25">
        <v>0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2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3</v>
      </c>
      <c r="J16" s="25">
        <v>1</v>
      </c>
      <c r="K16" s="25">
        <v>2</v>
      </c>
      <c r="L16" s="25">
        <v>0</v>
      </c>
      <c r="M16" s="25">
        <v>0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6</v>
      </c>
      <c r="J17" s="25">
        <v>6</v>
      </c>
      <c r="K17" s="25">
        <v>0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3</v>
      </c>
      <c r="D18" s="25">
        <v>2</v>
      </c>
      <c r="E18" s="25">
        <v>1</v>
      </c>
      <c r="F18" s="25">
        <v>0</v>
      </c>
      <c r="G18" s="25">
        <v>0</v>
      </c>
      <c r="H18" s="25">
        <v>0</v>
      </c>
      <c r="I18" s="25">
        <v>1</v>
      </c>
      <c r="J18" s="25">
        <v>0</v>
      </c>
      <c r="K18" s="25">
        <v>1</v>
      </c>
      <c r="L18" s="25">
        <v>0</v>
      </c>
      <c r="M18" s="25">
        <v>0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5</v>
      </c>
      <c r="D19" s="25">
        <v>3</v>
      </c>
      <c r="E19" s="25">
        <v>2</v>
      </c>
      <c r="F19" s="25">
        <v>0</v>
      </c>
      <c r="G19" s="25">
        <v>0</v>
      </c>
      <c r="H19" s="25">
        <v>0</v>
      </c>
      <c r="I19" s="25">
        <v>8</v>
      </c>
      <c r="J19" s="25">
        <v>6</v>
      </c>
      <c r="K19" s="25">
        <v>2</v>
      </c>
      <c r="L19" s="25">
        <v>0</v>
      </c>
      <c r="M19" s="25">
        <v>0</v>
      </c>
      <c r="N19" s="25">
        <v>0</v>
      </c>
    </row>
    <row r="20" spans="2:14" ht="20.100000000000001" customHeight="1" thickBot="1" x14ac:dyDescent="0.25">
      <c r="B20" s="6" t="s">
        <v>11</v>
      </c>
      <c r="C20" s="25">
        <v>8</v>
      </c>
      <c r="D20" s="25">
        <v>8</v>
      </c>
      <c r="E20" s="25">
        <v>0</v>
      </c>
      <c r="F20" s="25">
        <v>0</v>
      </c>
      <c r="G20" s="25">
        <v>0</v>
      </c>
      <c r="H20" s="25">
        <v>0</v>
      </c>
      <c r="I20" s="25">
        <v>9</v>
      </c>
      <c r="J20" s="25">
        <v>8</v>
      </c>
      <c r="K20" s="25">
        <v>1</v>
      </c>
      <c r="L20" s="25">
        <v>0</v>
      </c>
      <c r="M20" s="25">
        <v>0</v>
      </c>
      <c r="N20" s="25">
        <v>0</v>
      </c>
    </row>
    <row r="21" spans="2:14" ht="20.100000000000001" customHeight="1" thickBot="1" x14ac:dyDescent="0.25">
      <c r="B21" s="6" t="s">
        <v>12</v>
      </c>
      <c r="C21" s="25">
        <v>1</v>
      </c>
      <c r="D21" s="25">
        <v>1</v>
      </c>
      <c r="E21" s="25">
        <v>0</v>
      </c>
      <c r="F21" s="25">
        <v>1</v>
      </c>
      <c r="G21" s="25">
        <v>1</v>
      </c>
      <c r="H21" s="25">
        <v>0</v>
      </c>
      <c r="I21" s="25"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2</v>
      </c>
      <c r="D22" s="25">
        <v>2</v>
      </c>
      <c r="E22" s="25">
        <v>0</v>
      </c>
      <c r="F22" s="25">
        <v>0</v>
      </c>
      <c r="G22" s="25">
        <v>0</v>
      </c>
      <c r="H22" s="25">
        <v>0</v>
      </c>
      <c r="I22" s="25">
        <v>4</v>
      </c>
      <c r="J22" s="25">
        <v>4</v>
      </c>
      <c r="K22" s="25">
        <v>0</v>
      </c>
      <c r="L22" s="25">
        <v>0</v>
      </c>
      <c r="M22" s="25">
        <v>0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6</v>
      </c>
      <c r="D23" s="25">
        <v>5</v>
      </c>
      <c r="E23" s="25">
        <v>1</v>
      </c>
      <c r="F23" s="25">
        <v>0</v>
      </c>
      <c r="G23" s="25">
        <v>0</v>
      </c>
      <c r="H23" s="25">
        <v>0</v>
      </c>
      <c r="I23" s="25">
        <v>4</v>
      </c>
      <c r="J23" s="25">
        <v>4</v>
      </c>
      <c r="K23" s="25">
        <v>0</v>
      </c>
      <c r="L23" s="25">
        <v>0</v>
      </c>
      <c r="M23" s="25">
        <v>0</v>
      </c>
      <c r="N23" s="25">
        <v>0</v>
      </c>
    </row>
    <row r="24" spans="2:14" ht="20.100000000000001" customHeight="1" thickBot="1" x14ac:dyDescent="0.25">
      <c r="B24" s="6" t="s">
        <v>15</v>
      </c>
      <c r="C24" s="25">
        <v>6</v>
      </c>
      <c r="D24" s="25">
        <v>6</v>
      </c>
      <c r="E24" s="25">
        <v>0</v>
      </c>
      <c r="F24" s="25">
        <v>0</v>
      </c>
      <c r="G24" s="25">
        <v>0</v>
      </c>
      <c r="H24" s="25">
        <v>0</v>
      </c>
      <c r="I24" s="25">
        <v>3</v>
      </c>
      <c r="J24" s="25">
        <v>1</v>
      </c>
      <c r="K24" s="25">
        <v>2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4</v>
      </c>
      <c r="J26" s="25">
        <v>3</v>
      </c>
      <c r="K26" s="25">
        <v>1</v>
      </c>
      <c r="L26" s="25">
        <v>0</v>
      </c>
      <c r="M26" s="25">
        <v>0</v>
      </c>
      <c r="N26" s="25">
        <v>0</v>
      </c>
    </row>
    <row r="27" spans="2:14" ht="20.100000000000001" customHeight="1" thickBot="1" x14ac:dyDescent="0.25">
      <c r="B27" s="8" t="s">
        <v>18</v>
      </c>
      <c r="C27" s="25">
        <v>3</v>
      </c>
      <c r="D27" s="25">
        <v>1</v>
      </c>
      <c r="E27" s="25">
        <v>2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70</v>
      </c>
      <c r="D28" s="13">
        <f t="shared" ref="D28:N28" si="0">SUM(D11:D27)</f>
        <v>61</v>
      </c>
      <c r="E28" s="13">
        <f t="shared" si="0"/>
        <v>9</v>
      </c>
      <c r="F28" s="13">
        <f t="shared" si="0"/>
        <v>4</v>
      </c>
      <c r="G28" s="13">
        <f t="shared" si="0"/>
        <v>4</v>
      </c>
      <c r="H28" s="13">
        <f t="shared" si="0"/>
        <v>0</v>
      </c>
      <c r="I28" s="13">
        <f t="shared" si="0"/>
        <v>79</v>
      </c>
      <c r="J28" s="13">
        <f t="shared" si="0"/>
        <v>66</v>
      </c>
      <c r="K28" s="13">
        <f t="shared" si="0"/>
        <v>13</v>
      </c>
      <c r="L28" s="13">
        <f t="shared" si="0"/>
        <v>1</v>
      </c>
      <c r="M28" s="13">
        <f t="shared" si="0"/>
        <v>0</v>
      </c>
      <c r="N28" s="13">
        <f t="shared" si="0"/>
        <v>1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28" t="s">
        <v>117</v>
      </c>
      <c r="D32" s="29"/>
      <c r="E32" s="29"/>
      <c r="F32" s="28" t="s">
        <v>118</v>
      </c>
      <c r="G32" s="29"/>
      <c r="H32" s="29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9.0909090909090912E-2</v>
      </c>
      <c r="D34" s="15">
        <f t="shared" si="1"/>
        <v>0</v>
      </c>
      <c r="E34" s="15" t="str">
        <f t="shared" si="1"/>
        <v>-</v>
      </c>
      <c r="F34" s="15">
        <f t="shared" si="1"/>
        <v>-0.66666666666666663</v>
      </c>
      <c r="G34" s="15" t="str">
        <f t="shared" si="1"/>
        <v>-</v>
      </c>
      <c r="H34" s="15" t="str">
        <f t="shared" si="1"/>
        <v>-</v>
      </c>
    </row>
    <row r="35" spans="2:8" ht="20.100000000000001" customHeight="1" thickBot="1" x14ac:dyDescent="0.25">
      <c r="B35" s="6" t="s">
        <v>3</v>
      </c>
      <c r="C35" s="15">
        <f t="shared" si="1"/>
        <v>0</v>
      </c>
      <c r="D35" s="15" t="str">
        <f t="shared" si="1"/>
        <v>-</v>
      </c>
      <c r="E35" s="15" t="str">
        <f t="shared" si="1"/>
        <v>-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>
        <f t="shared" si="1"/>
        <v>-0.8</v>
      </c>
      <c r="D36" s="15">
        <f t="shared" si="1"/>
        <v>-0.8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-0.2</v>
      </c>
      <c r="D37" s="15">
        <f t="shared" si="1"/>
        <v>-0.4</v>
      </c>
      <c r="E37" s="15" t="str">
        <f t="shared" si="1"/>
        <v>-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0.45454545454545453</v>
      </c>
      <c r="D38" s="15">
        <f t="shared" si="1"/>
        <v>1</v>
      </c>
      <c r="E38" s="15" t="str">
        <f t="shared" si="1"/>
        <v>-</v>
      </c>
      <c r="F38" s="15" t="str">
        <f t="shared" si="1"/>
        <v>-</v>
      </c>
      <c r="G38" s="15" t="str">
        <f t="shared" si="1"/>
        <v>-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>
        <f t="shared" si="1"/>
        <v>0.5</v>
      </c>
      <c r="D39" s="15">
        <f t="shared" si="1"/>
        <v>-0.5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 t="str">
        <f t="shared" si="1"/>
        <v>-</v>
      </c>
      <c r="D40" s="15" t="str">
        <f t="shared" si="1"/>
        <v>-</v>
      </c>
      <c r="E40" s="15" t="str">
        <f t="shared" si="1"/>
        <v>-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-0.66666666666666663</v>
      </c>
      <c r="D41" s="15" t="str">
        <f t="shared" si="1"/>
        <v>-</v>
      </c>
      <c r="E41" s="15">
        <f t="shared" si="1"/>
        <v>0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0.6</v>
      </c>
      <c r="D42" s="15">
        <f t="shared" si="1"/>
        <v>1</v>
      </c>
      <c r="E42" s="15">
        <f t="shared" si="1"/>
        <v>0</v>
      </c>
      <c r="F42" s="15" t="str">
        <f t="shared" si="1"/>
        <v>-</v>
      </c>
      <c r="G42" s="15" t="str">
        <f t="shared" si="1"/>
        <v>-</v>
      </c>
      <c r="H42" s="15" t="str">
        <f t="shared" si="1"/>
        <v>-</v>
      </c>
    </row>
    <row r="43" spans="2:8" ht="20.100000000000001" customHeight="1" thickBot="1" x14ac:dyDescent="0.25">
      <c r="B43" s="6" t="s">
        <v>11</v>
      </c>
      <c r="C43" s="15">
        <f t="shared" si="1"/>
        <v>0.125</v>
      </c>
      <c r="D43" s="15">
        <f t="shared" si="1"/>
        <v>0</v>
      </c>
      <c r="E43" s="15" t="str">
        <f t="shared" si="1"/>
        <v>-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>
        <f t="shared" si="1"/>
        <v>0</v>
      </c>
      <c r="D44" s="15">
        <f t="shared" si="1"/>
        <v>0</v>
      </c>
      <c r="E44" s="15" t="str">
        <f t="shared" si="1"/>
        <v>-</v>
      </c>
      <c r="F44" s="15" t="str">
        <f t="shared" si="1"/>
        <v>-</v>
      </c>
      <c r="G44" s="15" t="str">
        <f t="shared" si="1"/>
        <v>-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1</v>
      </c>
      <c r="D45" s="15">
        <f t="shared" si="1"/>
        <v>1</v>
      </c>
      <c r="E45" s="15" t="str">
        <f t="shared" si="1"/>
        <v>-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-0.33333333333333331</v>
      </c>
      <c r="D46" s="15">
        <f t="shared" si="1"/>
        <v>-0.2</v>
      </c>
      <c r="E46" s="15" t="str">
        <f t="shared" si="1"/>
        <v>-</v>
      </c>
      <c r="F46" s="15" t="str">
        <f t="shared" si="1"/>
        <v>-</v>
      </c>
      <c r="G46" s="15" t="str">
        <f t="shared" si="1"/>
        <v>-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-0.5</v>
      </c>
      <c r="D47" s="15">
        <f t="shared" si="1"/>
        <v>-0.83333333333333337</v>
      </c>
      <c r="E47" s="15" t="str">
        <f t="shared" si="1"/>
        <v>-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 t="str">
        <f t="shared" si="1"/>
        <v>-</v>
      </c>
      <c r="D48" s="15" t="str">
        <f t="shared" si="1"/>
        <v>-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 t="str">
        <f t="shared" si="1"/>
        <v>-</v>
      </c>
      <c r="D49" s="15" t="str">
        <f t="shared" si="1"/>
        <v>-</v>
      </c>
      <c r="E49" s="15" t="str">
        <f t="shared" si="1"/>
        <v>-</v>
      </c>
      <c r="F49" s="15" t="str">
        <f t="shared" si="1"/>
        <v>-</v>
      </c>
      <c r="G49" s="15" t="str">
        <f t="shared" si="1"/>
        <v>-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 t="str">
        <f t="shared" ref="C50:H51" si="2">IF(C27=0,"-",IF(I27=0,"-",(I27-C27)/C27))</f>
        <v>-</v>
      </c>
      <c r="D50" s="15" t="str">
        <f t="shared" si="2"/>
        <v>-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0.12857142857142856</v>
      </c>
      <c r="D51" s="16">
        <f t="shared" si="2"/>
        <v>8.1967213114754092E-2</v>
      </c>
      <c r="E51" s="16">
        <f t="shared" si="2"/>
        <v>0.44444444444444442</v>
      </c>
      <c r="F51" s="16">
        <f t="shared" si="2"/>
        <v>-0.75</v>
      </c>
      <c r="G51" s="16" t="str">
        <f t="shared" si="2"/>
        <v>-</v>
      </c>
      <c r="H51" s="16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2019-09-06T09:56:12Z</cp:lastPrinted>
  <dcterms:created xsi:type="dcterms:W3CDTF">2018-12-11T12:27:19Z</dcterms:created>
  <dcterms:modified xsi:type="dcterms:W3CDTF">2020-04-02T08:47:48Z</dcterms:modified>
</cp:coreProperties>
</file>